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90" yWindow="-20" windowWidth="14430" windowHeight="11020" firstSheet="24" activeTab="27"/>
  </bookViews>
  <sheets>
    <sheet name="Raw Data" sheetId="1" r:id="rId1"/>
    <sheet name="Sample data" sheetId="2" r:id="rId2"/>
    <sheet name="Term Coverage" sheetId="22" r:id="rId3"/>
    <sheet name="Annotator - Term Coverage" sheetId="21" r:id="rId4"/>
    <sheet name="Term coverage Graph" sheetId="24" r:id="rId5"/>
    <sheet name="Coverage" sheetId="3" r:id="rId6"/>
    <sheet name="Annotator - Coverage" sheetId="9" r:id="rId7"/>
    <sheet name="Concept coverage Graph" sheetId="23" r:id="rId8"/>
    <sheet name="EN - By SemType" sheetId="4" r:id="rId9"/>
    <sheet name="EN1 - By SemType " sheetId="14" r:id="rId10"/>
    <sheet name="EN2 - By SemType" sheetId="15" r:id="rId11"/>
    <sheet name="SE - By SemType" sheetId="5" r:id="rId12"/>
    <sheet name="SE1 - By SemType" sheetId="12" r:id="rId13"/>
    <sheet name="SE2 - By SemType" sheetId="13" r:id="rId14"/>
    <sheet name="NL - By SemType" sheetId="6" r:id="rId15"/>
    <sheet name="NL1 - By SemType" sheetId="19" r:id="rId16"/>
    <sheet name="NL2 - By SemType" sheetId="20" r:id="rId17"/>
    <sheet name="FR - By SemType" sheetId="7" r:id="rId18"/>
    <sheet name="FR1 - By SemType" sheetId="16" r:id="rId19"/>
    <sheet name="FR2 - By SemType" sheetId="17" r:id="rId20"/>
    <sheet name="FR3 - By SemType" sheetId="18" r:id="rId21"/>
    <sheet name="DE - By SemType" sheetId="8" r:id="rId22"/>
    <sheet name="DE1 - By SemType" sheetId="10" r:id="rId23"/>
    <sheet name="DE2 - By SemType" sheetId="11" r:id="rId24"/>
    <sheet name="FI - By SemType" sheetId="31" r:id="rId25"/>
    <sheet name="FI1 - By SemType" sheetId="29" r:id="rId26"/>
    <sheet name="FI2 - By SemType" sheetId="30" r:id="rId27"/>
    <sheet name="Annotator-IAA" sheetId="25" r:id="rId28"/>
    <sheet name="Alpha IAA" sheetId="26" r:id="rId29"/>
    <sheet name="alpha-iaa NONE" sheetId="28" r:id="rId30"/>
    <sheet name="termSettings - by SemType" sheetId="27" r:id="rId31"/>
  </sheets>
  <externalReferences>
    <externalReference r:id="rId32"/>
  </externalReferences>
  <calcPr calcId="145621"/>
</workbook>
</file>

<file path=xl/calcChain.xml><?xml version="1.0" encoding="utf-8"?>
<calcChain xmlns="http://schemas.openxmlformats.org/spreadsheetml/2006/main">
  <c r="D37" i="25" l="1"/>
  <c r="E37" i="25"/>
  <c r="D38" i="25"/>
  <c r="E38" i="25"/>
  <c r="D39" i="25"/>
  <c r="E39" i="25"/>
  <c r="D40" i="25"/>
  <c r="E40" i="25"/>
  <c r="G51" i="25"/>
  <c r="F51" i="25"/>
  <c r="G50" i="25"/>
  <c r="F50" i="25"/>
  <c r="G49" i="25"/>
  <c r="F49" i="25"/>
  <c r="E49" i="25"/>
  <c r="D49" i="25"/>
  <c r="G48" i="25"/>
  <c r="F48" i="25"/>
  <c r="E48" i="25"/>
  <c r="D48" i="25"/>
  <c r="G47" i="25"/>
  <c r="F47" i="25"/>
  <c r="E47" i="25"/>
  <c r="D47" i="25"/>
  <c r="G46" i="25"/>
  <c r="F46" i="25"/>
  <c r="E46" i="25"/>
  <c r="D46" i="25"/>
  <c r="G42" i="25"/>
  <c r="F42" i="25"/>
  <c r="G41" i="25"/>
  <c r="F41" i="25"/>
  <c r="G40" i="25"/>
  <c r="F40" i="25"/>
  <c r="G39" i="25"/>
  <c r="F39" i="25"/>
  <c r="G38" i="25"/>
  <c r="F38" i="25"/>
  <c r="G37" i="25"/>
  <c r="F37" i="25"/>
  <c r="J19" i="27" l="1"/>
  <c r="J18" i="27"/>
  <c r="B93" i="31"/>
  <c r="B91" i="31"/>
  <c r="B89" i="31"/>
  <c r="B87" i="31"/>
  <c r="B85" i="31"/>
  <c r="B83" i="31"/>
  <c r="B81" i="31"/>
  <c r="B79" i="31"/>
  <c r="E74" i="31"/>
  <c r="E93" i="31" s="1"/>
  <c r="B74" i="31"/>
  <c r="E73" i="31"/>
  <c r="E92" i="31" s="1"/>
  <c r="B73" i="31"/>
  <c r="B92" i="31" s="1"/>
  <c r="E72" i="31"/>
  <c r="E91" i="31" s="1"/>
  <c r="B72" i="31"/>
  <c r="E71" i="31"/>
  <c r="E90" i="31" s="1"/>
  <c r="B71" i="31"/>
  <c r="B90" i="31" s="1"/>
  <c r="E70" i="31"/>
  <c r="E89" i="31" s="1"/>
  <c r="B70" i="31"/>
  <c r="E69" i="31"/>
  <c r="E88" i="31" s="1"/>
  <c r="B69" i="31"/>
  <c r="B88" i="31" s="1"/>
  <c r="E68" i="31"/>
  <c r="E87" i="31" s="1"/>
  <c r="B68" i="31"/>
  <c r="E67" i="31"/>
  <c r="E86" i="31" s="1"/>
  <c r="B67" i="31"/>
  <c r="B86" i="31" s="1"/>
  <c r="E66" i="31"/>
  <c r="E85" i="31" s="1"/>
  <c r="B66" i="31"/>
  <c r="H65" i="31"/>
  <c r="H84" i="31" s="1"/>
  <c r="E65" i="31"/>
  <c r="E84" i="31" s="1"/>
  <c r="B65" i="31"/>
  <c r="B84" i="31" s="1"/>
  <c r="H64" i="31"/>
  <c r="H83" i="31" s="1"/>
  <c r="E64" i="31"/>
  <c r="E83" i="31" s="1"/>
  <c r="B64" i="31"/>
  <c r="H63" i="31"/>
  <c r="H82" i="31" s="1"/>
  <c r="E63" i="31"/>
  <c r="E82" i="31" s="1"/>
  <c r="B63" i="31"/>
  <c r="B82" i="31" s="1"/>
  <c r="H62" i="31"/>
  <c r="H81" i="31" s="1"/>
  <c r="E62" i="31"/>
  <c r="E81" i="31" s="1"/>
  <c r="B62" i="31"/>
  <c r="H61" i="31"/>
  <c r="H80" i="31" s="1"/>
  <c r="E61" i="31"/>
  <c r="E80" i="31" s="1"/>
  <c r="B61" i="31"/>
  <c r="B80" i="31" s="1"/>
  <c r="H60" i="31"/>
  <c r="H79" i="31" s="1"/>
  <c r="E60" i="31"/>
  <c r="B60" i="31"/>
  <c r="B75" i="31" s="1"/>
  <c r="H56" i="31"/>
  <c r="E56" i="31"/>
  <c r="B56" i="31"/>
  <c r="H37" i="31"/>
  <c r="E37" i="31"/>
  <c r="B37" i="31"/>
  <c r="H18" i="31"/>
  <c r="E18" i="31"/>
  <c r="B18" i="31"/>
  <c r="H84" i="30"/>
  <c r="H82" i="30"/>
  <c r="H81" i="30"/>
  <c r="H80" i="30"/>
  <c r="E74" i="30"/>
  <c r="E93" i="30" s="1"/>
  <c r="B74" i="30"/>
  <c r="B93" i="30" s="1"/>
  <c r="E73" i="30"/>
  <c r="E92" i="30" s="1"/>
  <c r="B73" i="30"/>
  <c r="B92" i="30" s="1"/>
  <c r="E72" i="30"/>
  <c r="E91" i="30" s="1"/>
  <c r="B72" i="30"/>
  <c r="B91" i="30" s="1"/>
  <c r="E71" i="30"/>
  <c r="E90" i="30" s="1"/>
  <c r="B71" i="30"/>
  <c r="B90" i="30" s="1"/>
  <c r="E70" i="30"/>
  <c r="E89" i="30" s="1"/>
  <c r="B70" i="30"/>
  <c r="B89" i="30" s="1"/>
  <c r="E69" i="30"/>
  <c r="E88" i="30" s="1"/>
  <c r="B69" i="30"/>
  <c r="B88" i="30" s="1"/>
  <c r="E68" i="30"/>
  <c r="E87" i="30" s="1"/>
  <c r="B68" i="30"/>
  <c r="B87" i="30" s="1"/>
  <c r="E67" i="30"/>
  <c r="E86" i="30" s="1"/>
  <c r="B67" i="30"/>
  <c r="B86" i="30" s="1"/>
  <c r="E66" i="30"/>
  <c r="E85" i="30" s="1"/>
  <c r="B66" i="30"/>
  <c r="B85" i="30" s="1"/>
  <c r="H65" i="30"/>
  <c r="E65" i="30"/>
  <c r="E84" i="30" s="1"/>
  <c r="B65" i="30"/>
  <c r="B84" i="30" s="1"/>
  <c r="H64" i="30"/>
  <c r="H83" i="30" s="1"/>
  <c r="E64" i="30"/>
  <c r="E83" i="30" s="1"/>
  <c r="B64" i="30"/>
  <c r="B83" i="30" s="1"/>
  <c r="H63" i="30"/>
  <c r="E63" i="30"/>
  <c r="E82" i="30" s="1"/>
  <c r="B63" i="30"/>
  <c r="B82" i="30" s="1"/>
  <c r="H62" i="30"/>
  <c r="E62" i="30"/>
  <c r="E81" i="30" s="1"/>
  <c r="B62" i="30"/>
  <c r="B81" i="30" s="1"/>
  <c r="H61" i="30"/>
  <c r="E61" i="30"/>
  <c r="E80" i="30" s="1"/>
  <c r="B61" i="30"/>
  <c r="B80" i="30" s="1"/>
  <c r="H60" i="30"/>
  <c r="H79" i="30" s="1"/>
  <c r="H94" i="30" s="1"/>
  <c r="E60" i="30"/>
  <c r="B60" i="30"/>
  <c r="H56" i="30"/>
  <c r="E56" i="30"/>
  <c r="B56" i="30"/>
  <c r="H37" i="30"/>
  <c r="E37" i="30"/>
  <c r="B37" i="30"/>
  <c r="H18" i="30"/>
  <c r="E18" i="30"/>
  <c r="B18" i="30"/>
  <c r="K17" i="3"/>
  <c r="J17" i="3"/>
  <c r="I17" i="3"/>
  <c r="H17" i="3"/>
  <c r="G17" i="3"/>
  <c r="E17" i="3"/>
  <c r="D17" i="3"/>
  <c r="C17" i="3"/>
  <c r="F17" i="3"/>
  <c r="AG50" i="9"/>
  <c r="AF50" i="9"/>
  <c r="AE50" i="9"/>
  <c r="AD50" i="9"/>
  <c r="AC50" i="9"/>
  <c r="AB50" i="9"/>
  <c r="AA50" i="9"/>
  <c r="K54" i="9"/>
  <c r="T54" i="9"/>
  <c r="U54" i="9" s="1"/>
  <c r="D26" i="22"/>
  <c r="E75" i="31" l="1"/>
  <c r="B94" i="31"/>
  <c r="H94" i="31"/>
  <c r="H75" i="31"/>
  <c r="E79" i="31"/>
  <c r="E75" i="30"/>
  <c r="B75" i="30"/>
  <c r="H75" i="30"/>
  <c r="B79" i="30"/>
  <c r="B94" i="30" s="1"/>
  <c r="E79" i="30"/>
  <c r="V54" i="9"/>
  <c r="D26" i="23"/>
  <c r="D27" i="23"/>
  <c r="D28" i="23"/>
  <c r="D29" i="23"/>
  <c r="D30" i="23"/>
  <c r="D25" i="23"/>
  <c r="G26" i="23"/>
  <c r="G27" i="23"/>
  <c r="G28" i="23"/>
  <c r="G29" i="23"/>
  <c r="G30" i="23"/>
  <c r="G25" i="23"/>
  <c r="J26" i="23"/>
  <c r="J27" i="23"/>
  <c r="J28" i="23"/>
  <c r="J29" i="23"/>
  <c r="J30" i="23"/>
  <c r="J25" i="23"/>
  <c r="M26" i="23"/>
  <c r="M27" i="23"/>
  <c r="M28" i="23"/>
  <c r="M29" i="23"/>
  <c r="M30" i="23"/>
  <c r="M25" i="23"/>
  <c r="P26" i="23"/>
  <c r="P27" i="23"/>
  <c r="P28" i="23"/>
  <c r="P29" i="23"/>
  <c r="P30" i="23"/>
  <c r="P25" i="23"/>
  <c r="S26" i="23"/>
  <c r="S27" i="23"/>
  <c r="S28" i="23"/>
  <c r="S29" i="23"/>
  <c r="S30" i="23"/>
  <c r="S25" i="23"/>
  <c r="R26" i="23"/>
  <c r="R27" i="23"/>
  <c r="R28" i="23"/>
  <c r="R29" i="23"/>
  <c r="R30" i="23"/>
  <c r="R25" i="23"/>
  <c r="O26" i="23"/>
  <c r="O27" i="23"/>
  <c r="O28" i="23"/>
  <c r="O29" i="23"/>
  <c r="O30" i="23"/>
  <c r="O25" i="23"/>
  <c r="L26" i="23"/>
  <c r="L27" i="23"/>
  <c r="L28" i="23"/>
  <c r="L29" i="23"/>
  <c r="L30" i="23"/>
  <c r="L25" i="23"/>
  <c r="I26" i="23"/>
  <c r="I27" i="23"/>
  <c r="I28" i="23"/>
  <c r="I29" i="23"/>
  <c r="I30" i="23"/>
  <c r="I25" i="23"/>
  <c r="F26" i="23"/>
  <c r="F27" i="23"/>
  <c r="F28" i="23"/>
  <c r="F29" i="23"/>
  <c r="F30" i="23"/>
  <c r="F25" i="23"/>
  <c r="C26" i="23"/>
  <c r="C27" i="23"/>
  <c r="C28" i="23"/>
  <c r="C29" i="23"/>
  <c r="C30" i="23"/>
  <c r="C25" i="23"/>
  <c r="Q26" i="23"/>
  <c r="Q27" i="23"/>
  <c r="Q28" i="23"/>
  <c r="Q29" i="23"/>
  <c r="Q30" i="23"/>
  <c r="Q25" i="23"/>
  <c r="N26" i="23"/>
  <c r="N27" i="23"/>
  <c r="N28" i="23"/>
  <c r="N29" i="23"/>
  <c r="N30" i="23"/>
  <c r="N25" i="23"/>
  <c r="K26" i="23"/>
  <c r="K27" i="23"/>
  <c r="K28" i="23"/>
  <c r="K29" i="23"/>
  <c r="K30" i="23"/>
  <c r="K25" i="23"/>
  <c r="H26" i="23"/>
  <c r="H27" i="23"/>
  <c r="H28" i="23"/>
  <c r="H29" i="23"/>
  <c r="H30" i="23"/>
  <c r="H25" i="23"/>
  <c r="E26" i="23"/>
  <c r="E27" i="23"/>
  <c r="E28" i="23"/>
  <c r="E29" i="23"/>
  <c r="E30" i="23"/>
  <c r="E25" i="23"/>
  <c r="B26" i="23"/>
  <c r="B27" i="23"/>
  <c r="B28" i="23"/>
  <c r="B29" i="23"/>
  <c r="B30" i="23"/>
  <c r="B25" i="23"/>
  <c r="J11" i="24"/>
  <c r="J12" i="24"/>
  <c r="J13" i="24"/>
  <c r="J14" i="24"/>
  <c r="J15" i="24"/>
  <c r="J10" i="24"/>
  <c r="G11" i="24"/>
  <c r="G12" i="24"/>
  <c r="G13" i="24"/>
  <c r="G14" i="24"/>
  <c r="G15" i="24"/>
  <c r="G10" i="24"/>
  <c r="D11" i="24"/>
  <c r="D12" i="24"/>
  <c r="D13" i="24"/>
  <c r="D14" i="24"/>
  <c r="D15" i="24"/>
  <c r="D10" i="24"/>
  <c r="I11" i="24"/>
  <c r="I12" i="24"/>
  <c r="I13" i="24"/>
  <c r="I14" i="24"/>
  <c r="I15" i="24"/>
  <c r="I10" i="24"/>
  <c r="F11" i="24"/>
  <c r="F12" i="24"/>
  <c r="F13" i="24"/>
  <c r="F14" i="24"/>
  <c r="F15" i="24"/>
  <c r="F10" i="24"/>
  <c r="C11" i="24"/>
  <c r="C12" i="24"/>
  <c r="C13" i="24"/>
  <c r="C14" i="24"/>
  <c r="C15" i="24"/>
  <c r="C10" i="24"/>
  <c r="H11" i="24"/>
  <c r="H12" i="24"/>
  <c r="H13" i="24"/>
  <c r="H14" i="24"/>
  <c r="H15" i="24"/>
  <c r="H10" i="24"/>
  <c r="E11" i="24"/>
  <c r="E12" i="24"/>
  <c r="E13" i="24"/>
  <c r="E14" i="24"/>
  <c r="E15" i="24"/>
  <c r="E10" i="24"/>
  <c r="B11" i="24"/>
  <c r="B12" i="24"/>
  <c r="B13" i="24"/>
  <c r="B14" i="24"/>
  <c r="B15" i="24"/>
  <c r="B10" i="24"/>
  <c r="E87" i="29"/>
  <c r="B84" i="29"/>
  <c r="E83" i="29"/>
  <c r="B82" i="29"/>
  <c r="B80" i="29"/>
  <c r="E79" i="29"/>
  <c r="E74" i="29"/>
  <c r="E93" i="29" s="1"/>
  <c r="B74" i="29"/>
  <c r="B93" i="29" s="1"/>
  <c r="E73" i="29"/>
  <c r="E92" i="29" s="1"/>
  <c r="B73" i="29"/>
  <c r="B92" i="29" s="1"/>
  <c r="E72" i="29"/>
  <c r="E91" i="29" s="1"/>
  <c r="B72" i="29"/>
  <c r="B91" i="29" s="1"/>
  <c r="E71" i="29"/>
  <c r="E90" i="29" s="1"/>
  <c r="B71" i="29"/>
  <c r="B90" i="29" s="1"/>
  <c r="E70" i="29"/>
  <c r="E89" i="29" s="1"/>
  <c r="B70" i="29"/>
  <c r="B89" i="29" s="1"/>
  <c r="E69" i="29"/>
  <c r="E88" i="29" s="1"/>
  <c r="B69" i="29"/>
  <c r="B88" i="29" s="1"/>
  <c r="E68" i="29"/>
  <c r="B68" i="29"/>
  <c r="B87" i="29" s="1"/>
  <c r="E67" i="29"/>
  <c r="E86" i="29" s="1"/>
  <c r="B67" i="29"/>
  <c r="B86" i="29" s="1"/>
  <c r="E66" i="29"/>
  <c r="E85" i="29" s="1"/>
  <c r="B66" i="29"/>
  <c r="B85" i="29" s="1"/>
  <c r="H65" i="29"/>
  <c r="H84" i="29" s="1"/>
  <c r="E65" i="29"/>
  <c r="E84" i="29" s="1"/>
  <c r="B65" i="29"/>
  <c r="H64" i="29"/>
  <c r="H83" i="29" s="1"/>
  <c r="E64" i="29"/>
  <c r="B64" i="29"/>
  <c r="B83" i="29" s="1"/>
  <c r="H63" i="29"/>
  <c r="H82" i="29" s="1"/>
  <c r="E63" i="29"/>
  <c r="E82" i="29" s="1"/>
  <c r="B63" i="29"/>
  <c r="H62" i="29"/>
  <c r="H81" i="29" s="1"/>
  <c r="E62" i="29"/>
  <c r="E81" i="29" s="1"/>
  <c r="B62" i="29"/>
  <c r="B81" i="29" s="1"/>
  <c r="H61" i="29"/>
  <c r="H80" i="29" s="1"/>
  <c r="E61" i="29"/>
  <c r="E80" i="29" s="1"/>
  <c r="B61" i="29"/>
  <c r="H60" i="29"/>
  <c r="H79" i="29" s="1"/>
  <c r="E60" i="29"/>
  <c r="E75" i="29" s="1"/>
  <c r="B60" i="29"/>
  <c r="B79" i="29" s="1"/>
  <c r="B94" i="29" s="1"/>
  <c r="H56" i="29"/>
  <c r="E56" i="29"/>
  <c r="B56" i="29"/>
  <c r="H37" i="29"/>
  <c r="E37" i="29"/>
  <c r="B37" i="29"/>
  <c r="H18" i="29"/>
  <c r="E18" i="29"/>
  <c r="B18" i="29"/>
  <c r="T53" i="9"/>
  <c r="V53" i="9" s="1"/>
  <c r="K53" i="9"/>
  <c r="E94" i="31" l="1"/>
  <c r="F79" i="31" s="1"/>
  <c r="E94" i="30"/>
  <c r="U53" i="9"/>
  <c r="F87" i="29"/>
  <c r="H94" i="29"/>
  <c r="F80" i="29"/>
  <c r="F84" i="29"/>
  <c r="E94" i="29"/>
  <c r="F94" i="29" s="1"/>
  <c r="F86" i="29"/>
  <c r="F92" i="29"/>
  <c r="F81" i="29"/>
  <c r="F85" i="29"/>
  <c r="F89" i="29"/>
  <c r="F91" i="29"/>
  <c r="F93" i="29"/>
  <c r="F83" i="29"/>
  <c r="B75" i="29"/>
  <c r="F79" i="29"/>
  <c r="H75" i="29"/>
  <c r="I66" i="26"/>
  <c r="I58" i="26"/>
  <c r="F65" i="26"/>
  <c r="F66" i="26"/>
  <c r="F64" i="26"/>
  <c r="F63" i="26"/>
  <c r="F62" i="26"/>
  <c r="C65" i="26"/>
  <c r="F57" i="26"/>
  <c r="F58" i="26"/>
  <c r="F56" i="26"/>
  <c r="F55" i="26"/>
  <c r="F54" i="26"/>
  <c r="C66" i="26"/>
  <c r="C64" i="26"/>
  <c r="C63" i="26"/>
  <c r="C62" i="26"/>
  <c r="C57" i="26"/>
  <c r="C56" i="26"/>
  <c r="C55" i="26"/>
  <c r="C54" i="26"/>
  <c r="J17" i="27"/>
  <c r="I17" i="27"/>
  <c r="J16" i="27"/>
  <c r="I16" i="27"/>
  <c r="J15" i="27"/>
  <c r="I15" i="27"/>
  <c r="J14" i="27"/>
  <c r="I14" i="27"/>
  <c r="H66" i="26"/>
  <c r="H58" i="26"/>
  <c r="F94" i="31" l="1"/>
  <c r="F81" i="31"/>
  <c r="F91" i="31"/>
  <c r="F90" i="31"/>
  <c r="F85" i="31"/>
  <c r="F93" i="31"/>
  <c r="F83" i="31"/>
  <c r="F92" i="31"/>
  <c r="F87" i="31"/>
  <c r="F80" i="31"/>
  <c r="F86" i="31"/>
  <c r="F89" i="31"/>
  <c r="F84" i="31"/>
  <c r="F88" i="31"/>
  <c r="F82" i="31"/>
  <c r="F94" i="30"/>
  <c r="F81" i="30"/>
  <c r="F91" i="30"/>
  <c r="F86" i="30"/>
  <c r="F87" i="30"/>
  <c r="F92" i="30"/>
  <c r="F85" i="30"/>
  <c r="F80" i="30"/>
  <c r="F88" i="30"/>
  <c r="F82" i="30"/>
  <c r="F89" i="30"/>
  <c r="F84" i="30"/>
  <c r="F90" i="30"/>
  <c r="F93" i="30"/>
  <c r="F83" i="30"/>
  <c r="F79" i="30"/>
  <c r="F82" i="29"/>
  <c r="F90" i="29"/>
  <c r="F88" i="29"/>
  <c r="T56" i="9"/>
  <c r="T55" i="9"/>
  <c r="T52" i="9"/>
  <c r="U52" i="9" s="1"/>
  <c r="T51" i="9"/>
  <c r="V51" i="9" s="1"/>
  <c r="T50" i="9"/>
  <c r="V50" i="9" s="1"/>
  <c r="T49" i="9"/>
  <c r="V49" i="9" s="1"/>
  <c r="T48" i="9"/>
  <c r="U48" i="9" s="1"/>
  <c r="T47" i="9"/>
  <c r="V47" i="9" s="1"/>
  <c r="T46" i="9"/>
  <c r="U46" i="9" s="1"/>
  <c r="T45" i="9"/>
  <c r="U45" i="9" s="1"/>
  <c r="T44" i="9"/>
  <c r="U44" i="9" s="1"/>
  <c r="T43" i="9"/>
  <c r="U43" i="9" s="1"/>
  <c r="T42" i="9"/>
  <c r="V42" i="9" s="1"/>
  <c r="T39" i="9"/>
  <c r="U39" i="9" s="1"/>
  <c r="T38" i="9"/>
  <c r="U38" i="9" s="1"/>
  <c r="T37" i="9"/>
  <c r="V37" i="9" s="1"/>
  <c r="T36" i="9"/>
  <c r="V36" i="9" s="1"/>
  <c r="T35" i="9"/>
  <c r="U35" i="9" s="1"/>
  <c r="T34" i="9"/>
  <c r="U34" i="9" s="1"/>
  <c r="T33" i="9"/>
  <c r="V33" i="9" s="1"/>
  <c r="T32" i="9"/>
  <c r="V32" i="9" s="1"/>
  <c r="T31" i="9"/>
  <c r="U31" i="9" s="1"/>
  <c r="V46" i="9"/>
  <c r="XFD63" i="9"/>
  <c r="AD53" i="9"/>
  <c r="AC53" i="9"/>
  <c r="AB53" i="9"/>
  <c r="AA53" i="9"/>
  <c r="XFD58" i="9"/>
  <c r="AD48" i="9"/>
  <c r="AC48" i="9"/>
  <c r="AB48" i="9"/>
  <c r="AA48" i="9"/>
  <c r="AD46" i="9"/>
  <c r="AC46" i="9"/>
  <c r="AB46" i="9"/>
  <c r="AA46" i="9"/>
  <c r="AD44" i="9"/>
  <c r="AC44" i="9"/>
  <c r="AB44" i="9"/>
  <c r="AA44" i="9"/>
  <c r="AD42" i="9"/>
  <c r="AC42" i="9"/>
  <c r="AB42" i="9"/>
  <c r="AA42" i="9"/>
  <c r="AD40" i="9"/>
  <c r="AC40" i="9"/>
  <c r="AB40" i="9"/>
  <c r="AA40" i="9"/>
  <c r="AD37" i="9"/>
  <c r="AC37" i="9"/>
  <c r="AB37" i="9"/>
  <c r="AA37" i="9"/>
  <c r="AD35" i="9"/>
  <c r="AC35" i="9"/>
  <c r="AB35" i="9"/>
  <c r="AA35" i="9"/>
  <c r="AD33" i="9"/>
  <c r="AC33" i="9"/>
  <c r="AB33" i="9"/>
  <c r="AA33" i="9"/>
  <c r="AD31" i="9"/>
  <c r="AC31" i="9"/>
  <c r="AB31" i="9"/>
  <c r="AA31" i="9"/>
  <c r="T40" i="9"/>
  <c r="T41" i="9"/>
  <c r="K56" i="9"/>
  <c r="K55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V35" i="9" l="1"/>
  <c r="V43" i="9"/>
  <c r="U56" i="9"/>
  <c r="V56" i="9"/>
  <c r="U49" i="9"/>
  <c r="V55" i="9"/>
  <c r="U55" i="9"/>
  <c r="AE35" i="9"/>
  <c r="AG35" i="9" s="1"/>
  <c r="V34" i="9"/>
  <c r="V44" i="9"/>
  <c r="V52" i="9"/>
  <c r="V48" i="9"/>
  <c r="AE53" i="9"/>
  <c r="AF53" i="9" s="1"/>
  <c r="AE48" i="9"/>
  <c r="AF48" i="9" s="1"/>
  <c r="U51" i="9"/>
  <c r="U50" i="9"/>
  <c r="AE46" i="9"/>
  <c r="AF46" i="9" s="1"/>
  <c r="U47" i="9"/>
  <c r="AE44" i="9"/>
  <c r="AG44" i="9" s="1"/>
  <c r="V45" i="9"/>
  <c r="AE42" i="9"/>
  <c r="AF42" i="9" s="1"/>
  <c r="AE40" i="9"/>
  <c r="AG40" i="9" s="1"/>
  <c r="U42" i="9"/>
  <c r="V39" i="9"/>
  <c r="AE37" i="9"/>
  <c r="AG37" i="9" s="1"/>
  <c r="V38" i="9"/>
  <c r="U37" i="9"/>
  <c r="U36" i="9"/>
  <c r="AF35" i="9"/>
  <c r="U33" i="9"/>
  <c r="AE33" i="9"/>
  <c r="AG33" i="9" s="1"/>
  <c r="U32" i="9"/>
  <c r="AE31" i="9"/>
  <c r="AG31" i="9" s="1"/>
  <c r="V31" i="9"/>
  <c r="E25" i="22"/>
  <c r="D25" i="22"/>
  <c r="D24" i="22"/>
  <c r="D23" i="22"/>
  <c r="D22" i="22"/>
  <c r="D21" i="22"/>
  <c r="C24" i="22"/>
  <c r="C23" i="22"/>
  <c r="C22" i="22"/>
  <c r="C21" i="22"/>
  <c r="AF37" i="9" l="1"/>
  <c r="AF31" i="9"/>
  <c r="AG53" i="9"/>
  <c r="AG48" i="9"/>
  <c r="AG46" i="9"/>
  <c r="AF44" i="9"/>
  <c r="AG42" i="9"/>
  <c r="AF40" i="9"/>
  <c r="AF33" i="9"/>
  <c r="I94" i="11"/>
  <c r="I84" i="11"/>
  <c r="I83" i="11"/>
  <c r="I82" i="11"/>
  <c r="I81" i="11"/>
  <c r="I80" i="11"/>
  <c r="I79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I94" i="10"/>
  <c r="I84" i="10"/>
  <c r="I83" i="10"/>
  <c r="I82" i="10"/>
  <c r="I81" i="10"/>
  <c r="I80" i="10"/>
  <c r="I79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C94" i="18"/>
  <c r="C93" i="18"/>
  <c r="C92" i="18"/>
  <c r="C91" i="18"/>
  <c r="C90" i="18"/>
  <c r="C89" i="18"/>
  <c r="C88" i="18"/>
  <c r="C87" i="18"/>
  <c r="C86" i="18"/>
  <c r="C85" i="18"/>
  <c r="C84" i="18"/>
  <c r="C83" i="18"/>
  <c r="C82" i="18"/>
  <c r="C81" i="18"/>
  <c r="C80" i="18"/>
  <c r="C79" i="18"/>
  <c r="F94" i="17"/>
  <c r="F93" i="17"/>
  <c r="F92" i="17"/>
  <c r="F91" i="17"/>
  <c r="F90" i="17"/>
  <c r="F89" i="17"/>
  <c r="F88" i="17"/>
  <c r="F87" i="17"/>
  <c r="F86" i="17"/>
  <c r="F85" i="17"/>
  <c r="F84" i="17"/>
  <c r="F83" i="17"/>
  <c r="F82" i="17"/>
  <c r="F81" i="17"/>
  <c r="F80" i="17"/>
  <c r="F79" i="17"/>
  <c r="C94" i="17"/>
  <c r="C93" i="17"/>
  <c r="C92" i="17"/>
  <c r="C91" i="17"/>
  <c r="C90" i="17"/>
  <c r="C89" i="17"/>
  <c r="C88" i="17"/>
  <c r="C87" i="17"/>
  <c r="C86" i="17"/>
  <c r="C85" i="17"/>
  <c r="C84" i="17"/>
  <c r="C83" i="17"/>
  <c r="C82" i="17"/>
  <c r="C81" i="17"/>
  <c r="C80" i="17"/>
  <c r="C79" i="17"/>
  <c r="F94" i="16"/>
  <c r="F93" i="16"/>
  <c r="F92" i="16"/>
  <c r="F91" i="16"/>
  <c r="F90" i="16"/>
  <c r="F89" i="16"/>
  <c r="F88" i="16"/>
  <c r="F87" i="16"/>
  <c r="F86" i="16"/>
  <c r="F85" i="16"/>
  <c r="F84" i="16"/>
  <c r="F83" i="16"/>
  <c r="F82" i="16"/>
  <c r="F81" i="16"/>
  <c r="F80" i="16"/>
  <c r="F79" i="16"/>
  <c r="C94" i="16"/>
  <c r="C93" i="16"/>
  <c r="C92" i="16"/>
  <c r="C91" i="16"/>
  <c r="C90" i="16"/>
  <c r="C89" i="16"/>
  <c r="C88" i="16"/>
  <c r="C87" i="16"/>
  <c r="C86" i="16"/>
  <c r="C85" i="16"/>
  <c r="C84" i="16"/>
  <c r="C83" i="16"/>
  <c r="C82" i="16"/>
  <c r="C81" i="16"/>
  <c r="C80" i="16"/>
  <c r="C79" i="16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F94" i="20"/>
  <c r="F93" i="20"/>
  <c r="F92" i="20"/>
  <c r="F91" i="20"/>
  <c r="F90" i="20"/>
  <c r="F89" i="20"/>
  <c r="F88" i="20"/>
  <c r="F87" i="20"/>
  <c r="F86" i="20"/>
  <c r="F85" i="20"/>
  <c r="F84" i="20"/>
  <c r="F83" i="20"/>
  <c r="F82" i="20"/>
  <c r="F81" i="20"/>
  <c r="F80" i="20"/>
  <c r="F79" i="20"/>
  <c r="C94" i="20"/>
  <c r="C93" i="20"/>
  <c r="C92" i="20"/>
  <c r="C91" i="20"/>
  <c r="C90" i="20"/>
  <c r="C89" i="20"/>
  <c r="C88" i="20"/>
  <c r="C87" i="20"/>
  <c r="C86" i="20"/>
  <c r="C85" i="20"/>
  <c r="C84" i="20"/>
  <c r="C83" i="20"/>
  <c r="C82" i="20"/>
  <c r="C81" i="20"/>
  <c r="C80" i="20"/>
  <c r="C79" i="20"/>
  <c r="F94" i="19"/>
  <c r="F93" i="19"/>
  <c r="F92" i="19"/>
  <c r="F91" i="19"/>
  <c r="F90" i="19"/>
  <c r="F89" i="19"/>
  <c r="F88" i="19"/>
  <c r="F87" i="19"/>
  <c r="F86" i="19"/>
  <c r="F85" i="19"/>
  <c r="F84" i="19"/>
  <c r="F83" i="19"/>
  <c r="F82" i="19"/>
  <c r="F81" i="19"/>
  <c r="F80" i="19"/>
  <c r="F79" i="19"/>
  <c r="C94" i="19"/>
  <c r="C93" i="19"/>
  <c r="C92" i="19"/>
  <c r="C91" i="19"/>
  <c r="C90" i="19"/>
  <c r="C89" i="19"/>
  <c r="C88" i="19"/>
  <c r="C87" i="19"/>
  <c r="C86" i="19"/>
  <c r="C85" i="19"/>
  <c r="C84" i="19"/>
  <c r="C83" i="19"/>
  <c r="C82" i="19"/>
  <c r="C81" i="19"/>
  <c r="C80" i="19"/>
  <c r="C79" i="19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C94" i="13"/>
  <c r="C93" i="13"/>
  <c r="C92" i="13"/>
  <c r="C91" i="13"/>
  <c r="C90" i="13"/>
  <c r="C89" i="13"/>
  <c r="C88" i="13"/>
  <c r="C87" i="13"/>
  <c r="C86" i="13"/>
  <c r="C85" i="13"/>
  <c r="C84" i="13"/>
  <c r="C83" i="13"/>
  <c r="C82" i="13"/>
  <c r="C81" i="13"/>
  <c r="C80" i="13"/>
  <c r="C79" i="13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C94" i="12"/>
  <c r="C93" i="12"/>
  <c r="C92" i="12"/>
  <c r="C91" i="12"/>
  <c r="C90" i="12"/>
  <c r="C89" i="12"/>
  <c r="C88" i="12"/>
  <c r="C87" i="12"/>
  <c r="C86" i="12"/>
  <c r="C85" i="12"/>
  <c r="C84" i="12"/>
  <c r="C83" i="12"/>
  <c r="C82" i="12"/>
  <c r="C81" i="12"/>
  <c r="C80" i="12"/>
  <c r="C79" i="12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F94" i="15"/>
  <c r="F93" i="15"/>
  <c r="F92" i="15"/>
  <c r="F91" i="15"/>
  <c r="F90" i="15"/>
  <c r="F89" i="15"/>
  <c r="F88" i="15"/>
  <c r="F87" i="15"/>
  <c r="F86" i="15"/>
  <c r="F85" i="15"/>
  <c r="F84" i="15"/>
  <c r="F83" i="15"/>
  <c r="F82" i="15"/>
  <c r="F81" i="15"/>
  <c r="F80" i="15"/>
  <c r="F79" i="15"/>
  <c r="C94" i="15"/>
  <c r="C93" i="15"/>
  <c r="C92" i="15"/>
  <c r="C91" i="15"/>
  <c r="C90" i="15"/>
  <c r="C89" i="15"/>
  <c r="C88" i="15"/>
  <c r="C87" i="15"/>
  <c r="C86" i="15"/>
  <c r="C85" i="15"/>
  <c r="C84" i="15"/>
  <c r="C83" i="15"/>
  <c r="C82" i="15"/>
  <c r="C81" i="15"/>
  <c r="C80" i="15"/>
  <c r="C79" i="15"/>
  <c r="E93" i="4"/>
  <c r="B93" i="4"/>
  <c r="E92" i="4"/>
  <c r="B92" i="4"/>
  <c r="E91" i="4"/>
  <c r="B91" i="4"/>
  <c r="E90" i="4"/>
  <c r="B90" i="4"/>
  <c r="E89" i="4"/>
  <c r="B89" i="4"/>
  <c r="E88" i="4"/>
  <c r="B88" i="4"/>
  <c r="E87" i="4"/>
  <c r="B87" i="4"/>
  <c r="E86" i="4"/>
  <c r="B86" i="4"/>
  <c r="E85" i="4"/>
  <c r="B85" i="4"/>
  <c r="E84" i="4"/>
  <c r="B84" i="4"/>
  <c r="E83" i="4"/>
  <c r="B83" i="4"/>
  <c r="E82" i="4"/>
  <c r="B82" i="4"/>
  <c r="E81" i="4"/>
  <c r="B81" i="4"/>
  <c r="E80" i="4"/>
  <c r="B80" i="4"/>
  <c r="E79" i="4"/>
  <c r="E94" i="4" s="1"/>
  <c r="B79" i="4"/>
  <c r="B94" i="4" s="1"/>
  <c r="C94" i="14"/>
  <c r="F94" i="14"/>
  <c r="F93" i="14"/>
  <c r="F92" i="14"/>
  <c r="F91" i="14"/>
  <c r="F90" i="14"/>
  <c r="F89" i="14"/>
  <c r="F88" i="14"/>
  <c r="F87" i="14"/>
  <c r="F86" i="14"/>
  <c r="F85" i="14"/>
  <c r="F84" i="14"/>
  <c r="F83" i="14"/>
  <c r="F82" i="14"/>
  <c r="F81" i="14"/>
  <c r="F80" i="14"/>
  <c r="F79" i="14"/>
  <c r="C80" i="14"/>
  <c r="C81" i="14"/>
  <c r="C82" i="14"/>
  <c r="C83" i="14"/>
  <c r="C84" i="14"/>
  <c r="C85" i="14"/>
  <c r="C86" i="14"/>
  <c r="C87" i="14"/>
  <c r="C88" i="14"/>
  <c r="C89" i="14"/>
  <c r="C90" i="14"/>
  <c r="C91" i="14"/>
  <c r="C92" i="14"/>
  <c r="C93" i="14"/>
  <c r="C79" i="14"/>
  <c r="B93" i="11"/>
  <c r="B92" i="11"/>
  <c r="B91" i="11"/>
  <c r="B90" i="11"/>
  <c r="B89" i="11"/>
  <c r="B88" i="11"/>
  <c r="B87" i="11"/>
  <c r="B86" i="11"/>
  <c r="B85" i="11"/>
  <c r="E84" i="11"/>
  <c r="H83" i="11"/>
  <c r="B83" i="11"/>
  <c r="E82" i="11"/>
  <c r="H81" i="11"/>
  <c r="B81" i="11"/>
  <c r="E80" i="11"/>
  <c r="H79" i="11"/>
  <c r="B79" i="11"/>
  <c r="E74" i="11"/>
  <c r="E93" i="11" s="1"/>
  <c r="B74" i="11"/>
  <c r="E73" i="11"/>
  <c r="E92" i="11" s="1"/>
  <c r="B73" i="11"/>
  <c r="E72" i="11"/>
  <c r="E91" i="11" s="1"/>
  <c r="B72" i="11"/>
  <c r="E71" i="11"/>
  <c r="E90" i="11" s="1"/>
  <c r="B71" i="11"/>
  <c r="E70" i="11"/>
  <c r="E89" i="11" s="1"/>
  <c r="B70" i="11"/>
  <c r="E69" i="11"/>
  <c r="E88" i="11" s="1"/>
  <c r="B69" i="11"/>
  <c r="E68" i="11"/>
  <c r="E87" i="11" s="1"/>
  <c r="B68" i="11"/>
  <c r="E67" i="11"/>
  <c r="E86" i="11" s="1"/>
  <c r="B67" i="11"/>
  <c r="E66" i="11"/>
  <c r="E85" i="11" s="1"/>
  <c r="B66" i="11"/>
  <c r="H65" i="11"/>
  <c r="H84" i="11" s="1"/>
  <c r="E65" i="11"/>
  <c r="B65" i="11"/>
  <c r="B84" i="11" s="1"/>
  <c r="H64" i="11"/>
  <c r="E64" i="11"/>
  <c r="E83" i="11" s="1"/>
  <c r="B64" i="11"/>
  <c r="H63" i="11"/>
  <c r="H82" i="11" s="1"/>
  <c r="E63" i="11"/>
  <c r="B63" i="11"/>
  <c r="B82" i="11" s="1"/>
  <c r="H62" i="11"/>
  <c r="E62" i="11"/>
  <c r="E81" i="11" s="1"/>
  <c r="B62" i="11"/>
  <c r="H61" i="11"/>
  <c r="H80" i="11" s="1"/>
  <c r="E61" i="11"/>
  <c r="B61" i="11"/>
  <c r="B80" i="11" s="1"/>
  <c r="H60" i="11"/>
  <c r="H75" i="11" s="1"/>
  <c r="E60" i="11"/>
  <c r="E75" i="11" s="1"/>
  <c r="B60" i="11"/>
  <c r="B75" i="11" s="1"/>
  <c r="B93" i="10"/>
  <c r="B92" i="10"/>
  <c r="B91" i="10"/>
  <c r="B90" i="10"/>
  <c r="B89" i="10"/>
  <c r="B88" i="10"/>
  <c r="B87" i="10"/>
  <c r="B86" i="10"/>
  <c r="B85" i="10"/>
  <c r="E84" i="10"/>
  <c r="H83" i="10"/>
  <c r="B83" i="10"/>
  <c r="E82" i="10"/>
  <c r="H81" i="10"/>
  <c r="B81" i="10"/>
  <c r="E80" i="10"/>
  <c r="H79" i="10"/>
  <c r="B79" i="10"/>
  <c r="E74" i="10"/>
  <c r="E93" i="10" s="1"/>
  <c r="B74" i="10"/>
  <c r="E73" i="10"/>
  <c r="E92" i="10" s="1"/>
  <c r="B73" i="10"/>
  <c r="E72" i="10"/>
  <c r="E91" i="10" s="1"/>
  <c r="B72" i="10"/>
  <c r="E71" i="10"/>
  <c r="E90" i="10" s="1"/>
  <c r="B71" i="10"/>
  <c r="E70" i="10"/>
  <c r="E89" i="10" s="1"/>
  <c r="B70" i="10"/>
  <c r="E69" i="10"/>
  <c r="E88" i="10" s="1"/>
  <c r="B69" i="10"/>
  <c r="E68" i="10"/>
  <c r="E87" i="10" s="1"/>
  <c r="B68" i="10"/>
  <c r="E67" i="10"/>
  <c r="E86" i="10" s="1"/>
  <c r="B67" i="10"/>
  <c r="E66" i="10"/>
  <c r="E85" i="10" s="1"/>
  <c r="B66" i="10"/>
  <c r="H65" i="10"/>
  <c r="H84" i="10" s="1"/>
  <c r="E65" i="10"/>
  <c r="B65" i="10"/>
  <c r="B84" i="10" s="1"/>
  <c r="H64" i="10"/>
  <c r="E64" i="10"/>
  <c r="E83" i="10" s="1"/>
  <c r="B64" i="10"/>
  <c r="H63" i="10"/>
  <c r="H82" i="10" s="1"/>
  <c r="E63" i="10"/>
  <c r="B63" i="10"/>
  <c r="B82" i="10" s="1"/>
  <c r="H62" i="10"/>
  <c r="E62" i="10"/>
  <c r="E81" i="10" s="1"/>
  <c r="B62" i="10"/>
  <c r="H61" i="10"/>
  <c r="H80" i="10" s="1"/>
  <c r="E61" i="10"/>
  <c r="B61" i="10"/>
  <c r="B80" i="10" s="1"/>
  <c r="H60" i="10"/>
  <c r="H75" i="10" s="1"/>
  <c r="E60" i="10"/>
  <c r="E75" i="10" s="1"/>
  <c r="B60" i="10"/>
  <c r="B75" i="10" s="1"/>
  <c r="B93" i="18"/>
  <c r="B92" i="18"/>
  <c r="B91" i="18"/>
  <c r="B90" i="18"/>
  <c r="B89" i="18"/>
  <c r="B88" i="18"/>
  <c r="B87" i="18"/>
  <c r="B86" i="18"/>
  <c r="B85" i="18"/>
  <c r="E84" i="18"/>
  <c r="H83" i="18"/>
  <c r="B83" i="18"/>
  <c r="E82" i="18"/>
  <c r="H81" i="18"/>
  <c r="B81" i="18"/>
  <c r="E80" i="18"/>
  <c r="H79" i="18"/>
  <c r="B79" i="18"/>
  <c r="E74" i="18"/>
  <c r="E93" i="18" s="1"/>
  <c r="B74" i="18"/>
  <c r="E73" i="18"/>
  <c r="E92" i="18" s="1"/>
  <c r="B73" i="18"/>
  <c r="E72" i="18"/>
  <c r="E91" i="18" s="1"/>
  <c r="B72" i="18"/>
  <c r="E71" i="18"/>
  <c r="E90" i="18" s="1"/>
  <c r="B71" i="18"/>
  <c r="E70" i="18"/>
  <c r="E89" i="18" s="1"/>
  <c r="B70" i="18"/>
  <c r="E69" i="18"/>
  <c r="E88" i="18" s="1"/>
  <c r="B69" i="18"/>
  <c r="E68" i="18"/>
  <c r="E87" i="18" s="1"/>
  <c r="B68" i="18"/>
  <c r="E67" i="18"/>
  <c r="E86" i="18" s="1"/>
  <c r="B67" i="18"/>
  <c r="E66" i="18"/>
  <c r="E85" i="18" s="1"/>
  <c r="B66" i="18"/>
  <c r="H65" i="18"/>
  <c r="H84" i="18" s="1"/>
  <c r="E65" i="18"/>
  <c r="B65" i="18"/>
  <c r="B84" i="18" s="1"/>
  <c r="H64" i="18"/>
  <c r="E64" i="18"/>
  <c r="E83" i="18" s="1"/>
  <c r="B64" i="18"/>
  <c r="H63" i="18"/>
  <c r="H82" i="18" s="1"/>
  <c r="E63" i="18"/>
  <c r="B63" i="18"/>
  <c r="B82" i="18" s="1"/>
  <c r="H62" i="18"/>
  <c r="E62" i="18"/>
  <c r="E81" i="18" s="1"/>
  <c r="B62" i="18"/>
  <c r="H61" i="18"/>
  <c r="H80" i="18" s="1"/>
  <c r="E61" i="18"/>
  <c r="B61" i="18"/>
  <c r="B80" i="18" s="1"/>
  <c r="H60" i="18"/>
  <c r="H75" i="18" s="1"/>
  <c r="E60" i="18"/>
  <c r="E75" i="18" s="1"/>
  <c r="B60" i="18"/>
  <c r="B75" i="18" s="1"/>
  <c r="B93" i="17"/>
  <c r="B92" i="17"/>
  <c r="B91" i="17"/>
  <c r="B90" i="17"/>
  <c r="B89" i="17"/>
  <c r="B88" i="17"/>
  <c r="B87" i="17"/>
  <c r="B86" i="17"/>
  <c r="B85" i="17"/>
  <c r="E84" i="17"/>
  <c r="H83" i="17"/>
  <c r="B83" i="17"/>
  <c r="E82" i="17"/>
  <c r="H81" i="17"/>
  <c r="B81" i="17"/>
  <c r="E80" i="17"/>
  <c r="H79" i="17"/>
  <c r="B79" i="17"/>
  <c r="E74" i="17"/>
  <c r="E93" i="17" s="1"/>
  <c r="B74" i="17"/>
  <c r="E73" i="17"/>
  <c r="E92" i="17" s="1"/>
  <c r="B73" i="17"/>
  <c r="E72" i="17"/>
  <c r="E91" i="17" s="1"/>
  <c r="B72" i="17"/>
  <c r="E71" i="17"/>
  <c r="E90" i="17" s="1"/>
  <c r="B71" i="17"/>
  <c r="E70" i="17"/>
  <c r="E89" i="17" s="1"/>
  <c r="B70" i="17"/>
  <c r="E69" i="17"/>
  <c r="E88" i="17" s="1"/>
  <c r="B69" i="17"/>
  <c r="E68" i="17"/>
  <c r="E87" i="17" s="1"/>
  <c r="B68" i="17"/>
  <c r="E67" i="17"/>
  <c r="E86" i="17" s="1"/>
  <c r="B67" i="17"/>
  <c r="E66" i="17"/>
  <c r="E85" i="17" s="1"/>
  <c r="B66" i="17"/>
  <c r="H65" i="17"/>
  <c r="H84" i="17" s="1"/>
  <c r="E65" i="17"/>
  <c r="B65" i="17"/>
  <c r="B84" i="17" s="1"/>
  <c r="H64" i="17"/>
  <c r="E64" i="17"/>
  <c r="E83" i="17" s="1"/>
  <c r="B64" i="17"/>
  <c r="H63" i="17"/>
  <c r="H82" i="17" s="1"/>
  <c r="E63" i="17"/>
  <c r="B63" i="17"/>
  <c r="B82" i="17" s="1"/>
  <c r="H62" i="17"/>
  <c r="E62" i="17"/>
  <c r="E81" i="17" s="1"/>
  <c r="B62" i="17"/>
  <c r="H61" i="17"/>
  <c r="H80" i="17" s="1"/>
  <c r="E61" i="17"/>
  <c r="B61" i="17"/>
  <c r="B80" i="17" s="1"/>
  <c r="H60" i="17"/>
  <c r="H75" i="17" s="1"/>
  <c r="E60" i="17"/>
  <c r="E75" i="17" s="1"/>
  <c r="B60" i="17"/>
  <c r="B75" i="17" s="1"/>
  <c r="B93" i="16"/>
  <c r="B92" i="16"/>
  <c r="B91" i="16"/>
  <c r="B90" i="16"/>
  <c r="B89" i="16"/>
  <c r="B88" i="16"/>
  <c r="B87" i="16"/>
  <c r="B86" i="16"/>
  <c r="B85" i="16"/>
  <c r="E84" i="16"/>
  <c r="H83" i="16"/>
  <c r="B83" i="16"/>
  <c r="E82" i="16"/>
  <c r="H81" i="16"/>
  <c r="B81" i="16"/>
  <c r="E80" i="16"/>
  <c r="H79" i="16"/>
  <c r="B79" i="16"/>
  <c r="E74" i="16"/>
  <c r="E93" i="16" s="1"/>
  <c r="B74" i="16"/>
  <c r="E73" i="16"/>
  <c r="E92" i="16" s="1"/>
  <c r="B73" i="16"/>
  <c r="E72" i="16"/>
  <c r="E91" i="16" s="1"/>
  <c r="B72" i="16"/>
  <c r="E71" i="16"/>
  <c r="E90" i="16" s="1"/>
  <c r="B71" i="16"/>
  <c r="E70" i="16"/>
  <c r="E89" i="16" s="1"/>
  <c r="B70" i="16"/>
  <c r="E69" i="16"/>
  <c r="E88" i="16" s="1"/>
  <c r="B69" i="16"/>
  <c r="E68" i="16"/>
  <c r="E87" i="16" s="1"/>
  <c r="B68" i="16"/>
  <c r="E67" i="16"/>
  <c r="E86" i="16" s="1"/>
  <c r="B67" i="16"/>
  <c r="E66" i="16"/>
  <c r="E85" i="16" s="1"/>
  <c r="B66" i="16"/>
  <c r="H65" i="16"/>
  <c r="H84" i="16" s="1"/>
  <c r="E65" i="16"/>
  <c r="B65" i="16"/>
  <c r="B84" i="16" s="1"/>
  <c r="H64" i="16"/>
  <c r="E64" i="16"/>
  <c r="E83" i="16" s="1"/>
  <c r="B64" i="16"/>
  <c r="H63" i="16"/>
  <c r="H82" i="16" s="1"/>
  <c r="E63" i="16"/>
  <c r="B63" i="16"/>
  <c r="B82" i="16" s="1"/>
  <c r="H62" i="16"/>
  <c r="E62" i="16"/>
  <c r="E81" i="16" s="1"/>
  <c r="B62" i="16"/>
  <c r="H61" i="16"/>
  <c r="H80" i="16" s="1"/>
  <c r="E61" i="16"/>
  <c r="B61" i="16"/>
  <c r="B80" i="16" s="1"/>
  <c r="H60" i="16"/>
  <c r="H75" i="16" s="1"/>
  <c r="E60" i="16"/>
  <c r="E75" i="16" s="1"/>
  <c r="B60" i="16"/>
  <c r="B75" i="16" s="1"/>
  <c r="B93" i="20"/>
  <c r="B91" i="20"/>
  <c r="B89" i="20"/>
  <c r="B87" i="20"/>
  <c r="B85" i="20"/>
  <c r="H83" i="20"/>
  <c r="E82" i="20"/>
  <c r="B81" i="20"/>
  <c r="H79" i="20"/>
  <c r="E74" i="20"/>
  <c r="E93" i="20" s="1"/>
  <c r="B74" i="20"/>
  <c r="E73" i="20"/>
  <c r="E92" i="20" s="1"/>
  <c r="B73" i="20"/>
  <c r="B92" i="20" s="1"/>
  <c r="E72" i="20"/>
  <c r="E91" i="20" s="1"/>
  <c r="B72" i="20"/>
  <c r="E71" i="20"/>
  <c r="E90" i="20" s="1"/>
  <c r="B71" i="20"/>
  <c r="B90" i="20" s="1"/>
  <c r="E70" i="20"/>
  <c r="E89" i="20" s="1"/>
  <c r="B70" i="20"/>
  <c r="E69" i="20"/>
  <c r="E88" i="20" s="1"/>
  <c r="B69" i="20"/>
  <c r="B88" i="20" s="1"/>
  <c r="E68" i="20"/>
  <c r="E87" i="20" s="1"/>
  <c r="B68" i="20"/>
  <c r="E67" i="20"/>
  <c r="E86" i="20" s="1"/>
  <c r="B67" i="20"/>
  <c r="B86" i="20" s="1"/>
  <c r="E66" i="20"/>
  <c r="E85" i="20" s="1"/>
  <c r="B66" i="20"/>
  <c r="H65" i="20"/>
  <c r="H84" i="20" s="1"/>
  <c r="E65" i="20"/>
  <c r="E84" i="20" s="1"/>
  <c r="B65" i="20"/>
  <c r="B84" i="20" s="1"/>
  <c r="H64" i="20"/>
  <c r="E64" i="20"/>
  <c r="E83" i="20" s="1"/>
  <c r="B64" i="20"/>
  <c r="B83" i="20" s="1"/>
  <c r="H63" i="20"/>
  <c r="H82" i="20" s="1"/>
  <c r="E63" i="20"/>
  <c r="B63" i="20"/>
  <c r="B82" i="20" s="1"/>
  <c r="H62" i="20"/>
  <c r="H81" i="20" s="1"/>
  <c r="E62" i="20"/>
  <c r="E81" i="20" s="1"/>
  <c r="B62" i="20"/>
  <c r="H61" i="20"/>
  <c r="H80" i="20" s="1"/>
  <c r="E61" i="20"/>
  <c r="E80" i="20" s="1"/>
  <c r="B61" i="20"/>
  <c r="B80" i="20" s="1"/>
  <c r="H60" i="20"/>
  <c r="H75" i="20" s="1"/>
  <c r="E60" i="20"/>
  <c r="E79" i="20" s="1"/>
  <c r="E94" i="20" s="1"/>
  <c r="B60" i="20"/>
  <c r="B75" i="20" s="1"/>
  <c r="B93" i="19"/>
  <c r="B91" i="19"/>
  <c r="B89" i="19"/>
  <c r="B87" i="19"/>
  <c r="B85" i="19"/>
  <c r="H83" i="19"/>
  <c r="E82" i="19"/>
  <c r="B81" i="19"/>
  <c r="H79" i="19"/>
  <c r="E74" i="19"/>
  <c r="E93" i="19" s="1"/>
  <c r="B74" i="19"/>
  <c r="E73" i="19"/>
  <c r="E92" i="19" s="1"/>
  <c r="B73" i="19"/>
  <c r="B92" i="19" s="1"/>
  <c r="E72" i="19"/>
  <c r="E91" i="19" s="1"/>
  <c r="B72" i="19"/>
  <c r="E71" i="19"/>
  <c r="E90" i="19" s="1"/>
  <c r="B71" i="19"/>
  <c r="B90" i="19" s="1"/>
  <c r="E70" i="19"/>
  <c r="E89" i="19" s="1"/>
  <c r="B70" i="19"/>
  <c r="E69" i="19"/>
  <c r="E88" i="19" s="1"/>
  <c r="B69" i="19"/>
  <c r="B88" i="19" s="1"/>
  <c r="E68" i="19"/>
  <c r="E87" i="19" s="1"/>
  <c r="B68" i="19"/>
  <c r="E67" i="19"/>
  <c r="E86" i="19" s="1"/>
  <c r="B67" i="19"/>
  <c r="B86" i="19" s="1"/>
  <c r="E66" i="19"/>
  <c r="E85" i="19" s="1"/>
  <c r="B66" i="19"/>
  <c r="H65" i="19"/>
  <c r="H84" i="19" s="1"/>
  <c r="E65" i="19"/>
  <c r="E84" i="19" s="1"/>
  <c r="B65" i="19"/>
  <c r="B84" i="19" s="1"/>
  <c r="H64" i="19"/>
  <c r="E64" i="19"/>
  <c r="E83" i="19" s="1"/>
  <c r="B64" i="19"/>
  <c r="B83" i="19" s="1"/>
  <c r="H63" i="19"/>
  <c r="H82" i="19" s="1"/>
  <c r="E63" i="19"/>
  <c r="B63" i="19"/>
  <c r="B82" i="19" s="1"/>
  <c r="H62" i="19"/>
  <c r="H81" i="19" s="1"/>
  <c r="E62" i="19"/>
  <c r="E81" i="19" s="1"/>
  <c r="B62" i="19"/>
  <c r="H61" i="19"/>
  <c r="H80" i="19" s="1"/>
  <c r="E61" i="19"/>
  <c r="E80" i="19" s="1"/>
  <c r="B61" i="19"/>
  <c r="B80" i="19" s="1"/>
  <c r="H60" i="19"/>
  <c r="H75" i="19" s="1"/>
  <c r="E60" i="19"/>
  <c r="E75" i="19" s="1"/>
  <c r="B60" i="19"/>
  <c r="B75" i="19" s="1"/>
  <c r="E74" i="13"/>
  <c r="E93" i="13" s="1"/>
  <c r="B74" i="13"/>
  <c r="B93" i="13" s="1"/>
  <c r="E73" i="13"/>
  <c r="E92" i="13" s="1"/>
  <c r="B73" i="13"/>
  <c r="B92" i="13" s="1"/>
  <c r="E72" i="13"/>
  <c r="E91" i="13" s="1"/>
  <c r="B72" i="13"/>
  <c r="B91" i="13" s="1"/>
  <c r="E71" i="13"/>
  <c r="E90" i="13" s="1"/>
  <c r="B71" i="13"/>
  <c r="B90" i="13" s="1"/>
  <c r="E70" i="13"/>
  <c r="E89" i="13" s="1"/>
  <c r="B70" i="13"/>
  <c r="B89" i="13" s="1"/>
  <c r="E69" i="13"/>
  <c r="E88" i="13" s="1"/>
  <c r="B69" i="13"/>
  <c r="B88" i="13" s="1"/>
  <c r="E68" i="13"/>
  <c r="E87" i="13" s="1"/>
  <c r="B68" i="13"/>
  <c r="B87" i="13" s="1"/>
  <c r="E67" i="13"/>
  <c r="E86" i="13" s="1"/>
  <c r="B67" i="13"/>
  <c r="B86" i="13" s="1"/>
  <c r="E66" i="13"/>
  <c r="E85" i="13" s="1"/>
  <c r="B66" i="13"/>
  <c r="B85" i="13" s="1"/>
  <c r="H65" i="13"/>
  <c r="H84" i="13" s="1"/>
  <c r="E65" i="13"/>
  <c r="E84" i="13" s="1"/>
  <c r="B65" i="13"/>
  <c r="B84" i="13" s="1"/>
  <c r="H64" i="13"/>
  <c r="H83" i="13" s="1"/>
  <c r="E64" i="13"/>
  <c r="E83" i="13" s="1"/>
  <c r="B64" i="13"/>
  <c r="B83" i="13" s="1"/>
  <c r="H63" i="13"/>
  <c r="H82" i="13" s="1"/>
  <c r="E63" i="13"/>
  <c r="E82" i="13" s="1"/>
  <c r="B63" i="13"/>
  <c r="B82" i="13" s="1"/>
  <c r="H62" i="13"/>
  <c r="H81" i="13" s="1"/>
  <c r="E62" i="13"/>
  <c r="E81" i="13" s="1"/>
  <c r="B62" i="13"/>
  <c r="B81" i="13" s="1"/>
  <c r="H61" i="13"/>
  <c r="H80" i="13" s="1"/>
  <c r="E61" i="13"/>
  <c r="E80" i="13" s="1"/>
  <c r="B61" i="13"/>
  <c r="B80" i="13" s="1"/>
  <c r="H60" i="13"/>
  <c r="H79" i="13" s="1"/>
  <c r="H94" i="13" s="1"/>
  <c r="E60" i="13"/>
  <c r="E75" i="13" s="1"/>
  <c r="B60" i="13"/>
  <c r="B75" i="13" s="1"/>
  <c r="E93" i="12"/>
  <c r="E91" i="12"/>
  <c r="E89" i="12"/>
  <c r="E87" i="12"/>
  <c r="E85" i="12"/>
  <c r="B84" i="12"/>
  <c r="H82" i="12"/>
  <c r="E81" i="12"/>
  <c r="B80" i="12"/>
  <c r="E74" i="12"/>
  <c r="B74" i="12"/>
  <c r="B93" i="12" s="1"/>
  <c r="E73" i="12"/>
  <c r="E92" i="12" s="1"/>
  <c r="B73" i="12"/>
  <c r="B92" i="12" s="1"/>
  <c r="E72" i="12"/>
  <c r="B72" i="12"/>
  <c r="B91" i="12" s="1"/>
  <c r="E71" i="12"/>
  <c r="E90" i="12" s="1"/>
  <c r="B71" i="12"/>
  <c r="B90" i="12" s="1"/>
  <c r="E70" i="12"/>
  <c r="B70" i="12"/>
  <c r="B89" i="12" s="1"/>
  <c r="E69" i="12"/>
  <c r="E88" i="12" s="1"/>
  <c r="B69" i="12"/>
  <c r="B88" i="12" s="1"/>
  <c r="E68" i="12"/>
  <c r="B68" i="12"/>
  <c r="B87" i="12" s="1"/>
  <c r="E67" i="12"/>
  <c r="E86" i="12" s="1"/>
  <c r="B67" i="12"/>
  <c r="B86" i="12" s="1"/>
  <c r="E66" i="12"/>
  <c r="B66" i="12"/>
  <c r="B85" i="12" s="1"/>
  <c r="H65" i="12"/>
  <c r="H84" i="12" s="1"/>
  <c r="E65" i="12"/>
  <c r="E84" i="12" s="1"/>
  <c r="B65" i="12"/>
  <c r="H64" i="12"/>
  <c r="H83" i="12" s="1"/>
  <c r="E64" i="12"/>
  <c r="E83" i="12" s="1"/>
  <c r="B64" i="12"/>
  <c r="B83" i="12" s="1"/>
  <c r="H63" i="12"/>
  <c r="E63" i="12"/>
  <c r="E82" i="12" s="1"/>
  <c r="B63" i="12"/>
  <c r="B82" i="12" s="1"/>
  <c r="H62" i="12"/>
  <c r="H81" i="12" s="1"/>
  <c r="E62" i="12"/>
  <c r="B62" i="12"/>
  <c r="B81" i="12" s="1"/>
  <c r="H61" i="12"/>
  <c r="H80" i="12" s="1"/>
  <c r="E61" i="12"/>
  <c r="E80" i="12" s="1"/>
  <c r="B61" i="12"/>
  <c r="H60" i="12"/>
  <c r="H79" i="12" s="1"/>
  <c r="E60" i="12"/>
  <c r="E75" i="12" s="1"/>
  <c r="B60" i="12"/>
  <c r="B75" i="12" s="1"/>
  <c r="B93" i="15"/>
  <c r="B92" i="15"/>
  <c r="B91" i="15"/>
  <c r="B90" i="15"/>
  <c r="B89" i="15"/>
  <c r="B88" i="15"/>
  <c r="B87" i="15"/>
  <c r="B86" i="15"/>
  <c r="B85" i="15"/>
  <c r="E84" i="15"/>
  <c r="H83" i="15"/>
  <c r="B83" i="15"/>
  <c r="E82" i="15"/>
  <c r="H81" i="15"/>
  <c r="B81" i="15"/>
  <c r="E80" i="15"/>
  <c r="H79" i="15"/>
  <c r="B79" i="15"/>
  <c r="E74" i="15"/>
  <c r="E93" i="15" s="1"/>
  <c r="B74" i="15"/>
  <c r="E73" i="15"/>
  <c r="E92" i="15" s="1"/>
  <c r="B73" i="15"/>
  <c r="E72" i="15"/>
  <c r="E91" i="15" s="1"/>
  <c r="B72" i="15"/>
  <c r="E71" i="15"/>
  <c r="E90" i="15" s="1"/>
  <c r="B71" i="15"/>
  <c r="E70" i="15"/>
  <c r="E89" i="15" s="1"/>
  <c r="B70" i="15"/>
  <c r="E69" i="15"/>
  <c r="E88" i="15" s="1"/>
  <c r="B69" i="15"/>
  <c r="E68" i="15"/>
  <c r="E87" i="15" s="1"/>
  <c r="B68" i="15"/>
  <c r="E67" i="15"/>
  <c r="E86" i="15" s="1"/>
  <c r="B67" i="15"/>
  <c r="E66" i="15"/>
  <c r="E85" i="15" s="1"/>
  <c r="B66" i="15"/>
  <c r="H65" i="15"/>
  <c r="H84" i="15" s="1"/>
  <c r="E65" i="15"/>
  <c r="B65" i="15"/>
  <c r="B84" i="15" s="1"/>
  <c r="H64" i="15"/>
  <c r="E64" i="15"/>
  <c r="E83" i="15" s="1"/>
  <c r="B64" i="15"/>
  <c r="H63" i="15"/>
  <c r="H82" i="15" s="1"/>
  <c r="E63" i="15"/>
  <c r="B63" i="15"/>
  <c r="B82" i="15" s="1"/>
  <c r="H62" i="15"/>
  <c r="E62" i="15"/>
  <c r="E81" i="15" s="1"/>
  <c r="B62" i="15"/>
  <c r="H61" i="15"/>
  <c r="H80" i="15" s="1"/>
  <c r="E61" i="15"/>
  <c r="B61" i="15"/>
  <c r="B80" i="15" s="1"/>
  <c r="H60" i="15"/>
  <c r="H75" i="15" s="1"/>
  <c r="E60" i="15"/>
  <c r="E79" i="15" s="1"/>
  <c r="E94" i="15" s="1"/>
  <c r="B60" i="15"/>
  <c r="B75" i="15" s="1"/>
  <c r="B93" i="14"/>
  <c r="E92" i="14"/>
  <c r="B91" i="14"/>
  <c r="E90" i="14"/>
  <c r="B89" i="14"/>
  <c r="E88" i="14"/>
  <c r="B87" i="14"/>
  <c r="E86" i="14"/>
  <c r="B85" i="14"/>
  <c r="H84" i="14"/>
  <c r="H83" i="14"/>
  <c r="E83" i="14"/>
  <c r="E82" i="14"/>
  <c r="B82" i="14"/>
  <c r="B81" i="14"/>
  <c r="H80" i="14"/>
  <c r="H79" i="14"/>
  <c r="E79" i="14"/>
  <c r="E74" i="14"/>
  <c r="E93" i="14" s="1"/>
  <c r="B74" i="14"/>
  <c r="E73" i="14"/>
  <c r="B73" i="14"/>
  <c r="B92" i="14" s="1"/>
  <c r="E72" i="14"/>
  <c r="E91" i="14" s="1"/>
  <c r="B72" i="14"/>
  <c r="E71" i="14"/>
  <c r="B71" i="14"/>
  <c r="B90" i="14" s="1"/>
  <c r="E70" i="14"/>
  <c r="E89" i="14" s="1"/>
  <c r="B70" i="14"/>
  <c r="E69" i="14"/>
  <c r="B69" i="14"/>
  <c r="B88" i="14" s="1"/>
  <c r="E68" i="14"/>
  <c r="E87" i="14" s="1"/>
  <c r="B68" i="14"/>
  <c r="E67" i="14"/>
  <c r="B67" i="14"/>
  <c r="B86" i="14" s="1"/>
  <c r="E66" i="14"/>
  <c r="E85" i="14" s="1"/>
  <c r="B66" i="14"/>
  <c r="H65" i="14"/>
  <c r="E65" i="14"/>
  <c r="E84" i="14" s="1"/>
  <c r="B65" i="14"/>
  <c r="B84" i="14" s="1"/>
  <c r="H64" i="14"/>
  <c r="E64" i="14"/>
  <c r="B64" i="14"/>
  <c r="B83" i="14" s="1"/>
  <c r="H63" i="14"/>
  <c r="H82" i="14" s="1"/>
  <c r="E63" i="14"/>
  <c r="B63" i="14"/>
  <c r="H62" i="14"/>
  <c r="H81" i="14" s="1"/>
  <c r="E62" i="14"/>
  <c r="E81" i="14" s="1"/>
  <c r="B62" i="14"/>
  <c r="H61" i="14"/>
  <c r="E61" i="14"/>
  <c r="E80" i="14" s="1"/>
  <c r="B61" i="14"/>
  <c r="B80" i="14" s="1"/>
  <c r="H60" i="14"/>
  <c r="H75" i="14" s="1"/>
  <c r="E60" i="14"/>
  <c r="E75" i="14" s="1"/>
  <c r="B60" i="14"/>
  <c r="B79" i="14" s="1"/>
  <c r="H56" i="11"/>
  <c r="E56" i="11"/>
  <c r="B56" i="11"/>
  <c r="H37" i="11"/>
  <c r="E37" i="11"/>
  <c r="B37" i="11"/>
  <c r="H18" i="11"/>
  <c r="E18" i="11"/>
  <c r="B18" i="11"/>
  <c r="H56" i="10"/>
  <c r="E56" i="10"/>
  <c r="B56" i="10"/>
  <c r="H37" i="10"/>
  <c r="E37" i="10"/>
  <c r="B37" i="10"/>
  <c r="H18" i="10"/>
  <c r="E18" i="10"/>
  <c r="B18" i="10"/>
  <c r="H18" i="18"/>
  <c r="E18" i="18"/>
  <c r="B18" i="18"/>
  <c r="H37" i="18"/>
  <c r="E37" i="18"/>
  <c r="B37" i="18"/>
  <c r="H56" i="18"/>
  <c r="E56" i="18"/>
  <c r="B56" i="18"/>
  <c r="H18" i="17"/>
  <c r="E18" i="17"/>
  <c r="B18" i="17"/>
  <c r="H37" i="17"/>
  <c r="E37" i="17"/>
  <c r="B37" i="17"/>
  <c r="H56" i="17"/>
  <c r="E56" i="17"/>
  <c r="B56" i="17"/>
  <c r="H56" i="16"/>
  <c r="E56" i="16"/>
  <c r="B56" i="16"/>
  <c r="H37" i="16"/>
  <c r="E37" i="16"/>
  <c r="B37" i="16"/>
  <c r="H18" i="16"/>
  <c r="E18" i="16"/>
  <c r="B18" i="16"/>
  <c r="H56" i="20"/>
  <c r="E56" i="20"/>
  <c r="B56" i="20"/>
  <c r="H37" i="20"/>
  <c r="E37" i="20"/>
  <c r="B37" i="20"/>
  <c r="H18" i="20"/>
  <c r="E18" i="20"/>
  <c r="B18" i="20"/>
  <c r="H18" i="19"/>
  <c r="E18" i="19"/>
  <c r="B18" i="19"/>
  <c r="H37" i="19"/>
  <c r="E37" i="19"/>
  <c r="B37" i="19"/>
  <c r="H56" i="19"/>
  <c r="E56" i="19"/>
  <c r="B56" i="19"/>
  <c r="H56" i="13"/>
  <c r="E56" i="13"/>
  <c r="B56" i="13"/>
  <c r="H37" i="13"/>
  <c r="E37" i="13"/>
  <c r="B37" i="13"/>
  <c r="H18" i="13"/>
  <c r="E18" i="13"/>
  <c r="B18" i="13"/>
  <c r="H56" i="12"/>
  <c r="E56" i="12"/>
  <c r="B56" i="12"/>
  <c r="H18" i="12"/>
  <c r="E18" i="12"/>
  <c r="B18" i="12"/>
  <c r="H37" i="12"/>
  <c r="E37" i="12"/>
  <c r="B37" i="12"/>
  <c r="H18" i="15"/>
  <c r="E18" i="15"/>
  <c r="B18" i="15"/>
  <c r="H37" i="15"/>
  <c r="E37" i="15"/>
  <c r="B37" i="15"/>
  <c r="H56" i="15"/>
  <c r="E56" i="15"/>
  <c r="B56" i="15"/>
  <c r="H18" i="14"/>
  <c r="E18" i="14"/>
  <c r="B18" i="14"/>
  <c r="H37" i="14"/>
  <c r="E37" i="14"/>
  <c r="B37" i="14"/>
  <c r="H56" i="14"/>
  <c r="E56" i="14"/>
  <c r="B56" i="14"/>
  <c r="F94" i="4" l="1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H94" i="11"/>
  <c r="B94" i="11"/>
  <c r="E79" i="11"/>
  <c r="E94" i="11" s="1"/>
  <c r="B94" i="10"/>
  <c r="H94" i="10"/>
  <c r="E79" i="10"/>
  <c r="E94" i="10" s="1"/>
  <c r="H94" i="18"/>
  <c r="B94" i="18"/>
  <c r="E79" i="18"/>
  <c r="E94" i="18" s="1"/>
  <c r="H94" i="17"/>
  <c r="B94" i="17"/>
  <c r="E79" i="17"/>
  <c r="E94" i="17" s="1"/>
  <c r="H94" i="16"/>
  <c r="B94" i="16"/>
  <c r="E79" i="16"/>
  <c r="E94" i="16" s="1"/>
  <c r="H94" i="20"/>
  <c r="E75" i="20"/>
  <c r="B79" i="20"/>
  <c r="B94" i="20" s="1"/>
  <c r="H94" i="19"/>
  <c r="B79" i="19"/>
  <c r="B94" i="19" s="1"/>
  <c r="E79" i="19"/>
  <c r="E94" i="19" s="1"/>
  <c r="H75" i="13"/>
  <c r="B79" i="13"/>
  <c r="B94" i="13" s="1"/>
  <c r="E79" i="13"/>
  <c r="E94" i="13" s="1"/>
  <c r="H94" i="12"/>
  <c r="H75" i="12"/>
  <c r="B79" i="12"/>
  <c r="B94" i="12" s="1"/>
  <c r="E79" i="12"/>
  <c r="E94" i="12" s="1"/>
  <c r="H94" i="15"/>
  <c r="B94" i="15"/>
  <c r="E75" i="15"/>
  <c r="B94" i="14"/>
  <c r="E94" i="14"/>
  <c r="H94" i="14"/>
  <c r="B75" i="14"/>
  <c r="H56" i="4"/>
  <c r="E56" i="4"/>
  <c r="B56" i="4"/>
  <c r="H37" i="4"/>
  <c r="E37" i="4"/>
  <c r="B37" i="4"/>
  <c r="H18" i="4"/>
  <c r="E18" i="4"/>
  <c r="B18" i="4"/>
  <c r="H18" i="5"/>
  <c r="E18" i="5"/>
  <c r="B18" i="5"/>
  <c r="H37" i="5"/>
  <c r="E37" i="5"/>
  <c r="B37" i="5"/>
  <c r="H56" i="5"/>
  <c r="E56" i="5"/>
  <c r="B56" i="5"/>
  <c r="H18" i="6"/>
  <c r="E18" i="6"/>
  <c r="B18" i="6"/>
  <c r="H37" i="6"/>
  <c r="E37" i="6"/>
  <c r="B37" i="6"/>
  <c r="H56" i="6"/>
  <c r="E56" i="6"/>
  <c r="B56" i="6"/>
  <c r="H56" i="7"/>
  <c r="E56" i="7"/>
  <c r="B56" i="7"/>
  <c r="H37" i="7"/>
  <c r="E37" i="7"/>
  <c r="B37" i="7"/>
  <c r="H18" i="7"/>
  <c r="E18" i="7"/>
  <c r="B18" i="7"/>
  <c r="H18" i="8"/>
  <c r="E18" i="8"/>
  <c r="B18" i="8"/>
  <c r="H37" i="8"/>
  <c r="E37" i="8"/>
  <c r="B37" i="8"/>
  <c r="H56" i="8"/>
  <c r="E56" i="8"/>
  <c r="B56" i="8"/>
  <c r="E74" i="8"/>
  <c r="E93" i="8" s="1"/>
  <c r="B74" i="8"/>
  <c r="B93" i="8" s="1"/>
  <c r="E73" i="8"/>
  <c r="E92" i="8" s="1"/>
  <c r="B73" i="8"/>
  <c r="B92" i="8" s="1"/>
  <c r="E72" i="8"/>
  <c r="E91" i="8" s="1"/>
  <c r="B72" i="8"/>
  <c r="B91" i="8" s="1"/>
  <c r="E71" i="8"/>
  <c r="E90" i="8" s="1"/>
  <c r="B71" i="8"/>
  <c r="B90" i="8" s="1"/>
  <c r="E70" i="8"/>
  <c r="E89" i="8" s="1"/>
  <c r="B70" i="8"/>
  <c r="B89" i="8" s="1"/>
  <c r="E69" i="8"/>
  <c r="E88" i="8" s="1"/>
  <c r="B69" i="8"/>
  <c r="B88" i="8" s="1"/>
  <c r="E68" i="8"/>
  <c r="E87" i="8" s="1"/>
  <c r="B68" i="8"/>
  <c r="B87" i="8" s="1"/>
  <c r="E67" i="8"/>
  <c r="E86" i="8" s="1"/>
  <c r="B67" i="8"/>
  <c r="B86" i="8" s="1"/>
  <c r="E66" i="8"/>
  <c r="E85" i="8" s="1"/>
  <c r="B66" i="8"/>
  <c r="B85" i="8" s="1"/>
  <c r="H65" i="8"/>
  <c r="H84" i="8" s="1"/>
  <c r="E65" i="8"/>
  <c r="E84" i="8" s="1"/>
  <c r="B65" i="8"/>
  <c r="B84" i="8" s="1"/>
  <c r="H64" i="8"/>
  <c r="H83" i="8" s="1"/>
  <c r="E64" i="8"/>
  <c r="E83" i="8" s="1"/>
  <c r="B64" i="8"/>
  <c r="B83" i="8" s="1"/>
  <c r="H63" i="8"/>
  <c r="H82" i="8" s="1"/>
  <c r="E63" i="8"/>
  <c r="E82" i="8" s="1"/>
  <c r="B63" i="8"/>
  <c r="B82" i="8" s="1"/>
  <c r="H62" i="8"/>
  <c r="H81" i="8" s="1"/>
  <c r="E62" i="8"/>
  <c r="E81" i="8" s="1"/>
  <c r="B62" i="8"/>
  <c r="B81" i="8" s="1"/>
  <c r="H61" i="8"/>
  <c r="H80" i="8" s="1"/>
  <c r="E61" i="8"/>
  <c r="E80" i="8" s="1"/>
  <c r="B61" i="8"/>
  <c r="B80" i="8" s="1"/>
  <c r="H60" i="8"/>
  <c r="H79" i="8" s="1"/>
  <c r="E60" i="8"/>
  <c r="E79" i="8" s="1"/>
  <c r="B60" i="8"/>
  <c r="B79" i="8" s="1"/>
  <c r="B94" i="8" s="1"/>
  <c r="E74" i="7"/>
  <c r="E93" i="7" s="1"/>
  <c r="B74" i="7"/>
  <c r="B93" i="7" s="1"/>
  <c r="E73" i="7"/>
  <c r="E92" i="7" s="1"/>
  <c r="B73" i="7"/>
  <c r="B92" i="7" s="1"/>
  <c r="E72" i="7"/>
  <c r="E91" i="7" s="1"/>
  <c r="B72" i="7"/>
  <c r="B91" i="7" s="1"/>
  <c r="E71" i="7"/>
  <c r="E90" i="7" s="1"/>
  <c r="B71" i="7"/>
  <c r="B90" i="7" s="1"/>
  <c r="E70" i="7"/>
  <c r="E89" i="7" s="1"/>
  <c r="B70" i="7"/>
  <c r="B89" i="7" s="1"/>
  <c r="E69" i="7"/>
  <c r="E88" i="7" s="1"/>
  <c r="B69" i="7"/>
  <c r="B88" i="7" s="1"/>
  <c r="E68" i="7"/>
  <c r="E87" i="7" s="1"/>
  <c r="B68" i="7"/>
  <c r="B87" i="7" s="1"/>
  <c r="E67" i="7"/>
  <c r="E86" i="7" s="1"/>
  <c r="B67" i="7"/>
  <c r="B86" i="7" s="1"/>
  <c r="E66" i="7"/>
  <c r="E85" i="7" s="1"/>
  <c r="B66" i="7"/>
  <c r="B85" i="7" s="1"/>
  <c r="H65" i="7"/>
  <c r="H84" i="7" s="1"/>
  <c r="E65" i="7"/>
  <c r="E84" i="7" s="1"/>
  <c r="B65" i="7"/>
  <c r="B84" i="7" s="1"/>
  <c r="H64" i="7"/>
  <c r="H83" i="7" s="1"/>
  <c r="E64" i="7"/>
  <c r="E83" i="7" s="1"/>
  <c r="B64" i="7"/>
  <c r="B83" i="7" s="1"/>
  <c r="H63" i="7"/>
  <c r="H82" i="7" s="1"/>
  <c r="E63" i="7"/>
  <c r="E82" i="7" s="1"/>
  <c r="B63" i="7"/>
  <c r="B82" i="7" s="1"/>
  <c r="H62" i="7"/>
  <c r="H81" i="7" s="1"/>
  <c r="E62" i="7"/>
  <c r="E81" i="7" s="1"/>
  <c r="B62" i="7"/>
  <c r="B81" i="7" s="1"/>
  <c r="H61" i="7"/>
  <c r="H80" i="7" s="1"/>
  <c r="E61" i="7"/>
  <c r="E80" i="7" s="1"/>
  <c r="B61" i="7"/>
  <c r="B80" i="7" s="1"/>
  <c r="H60" i="7"/>
  <c r="H79" i="7" s="1"/>
  <c r="H94" i="7" s="1"/>
  <c r="E60" i="7"/>
  <c r="E79" i="7" s="1"/>
  <c r="E94" i="7" s="1"/>
  <c r="B60" i="7"/>
  <c r="B79" i="7" s="1"/>
  <c r="B94" i="7" s="1"/>
  <c r="E74" i="4"/>
  <c r="B74" i="4"/>
  <c r="E73" i="4"/>
  <c r="B73" i="4"/>
  <c r="E72" i="4"/>
  <c r="B72" i="4"/>
  <c r="E71" i="4"/>
  <c r="B71" i="4"/>
  <c r="E70" i="4"/>
  <c r="B70" i="4"/>
  <c r="E69" i="4"/>
  <c r="B69" i="4"/>
  <c r="E68" i="4"/>
  <c r="B68" i="4"/>
  <c r="E67" i="4"/>
  <c r="B67" i="4"/>
  <c r="E66" i="4"/>
  <c r="B66" i="4"/>
  <c r="H65" i="4"/>
  <c r="H84" i="4" s="1"/>
  <c r="E65" i="4"/>
  <c r="B65" i="4"/>
  <c r="H64" i="4"/>
  <c r="H83" i="4" s="1"/>
  <c r="E64" i="4"/>
  <c r="B64" i="4"/>
  <c r="H63" i="4"/>
  <c r="H82" i="4" s="1"/>
  <c r="E63" i="4"/>
  <c r="B63" i="4"/>
  <c r="H62" i="4"/>
  <c r="H81" i="4" s="1"/>
  <c r="E62" i="4"/>
  <c r="B62" i="4"/>
  <c r="H61" i="4"/>
  <c r="H80" i="4" s="1"/>
  <c r="E61" i="4"/>
  <c r="B61" i="4"/>
  <c r="H60" i="4"/>
  <c r="H79" i="4" s="1"/>
  <c r="H94" i="4" s="1"/>
  <c r="E60" i="4"/>
  <c r="B60" i="4"/>
  <c r="E74" i="5"/>
  <c r="E93" i="5" s="1"/>
  <c r="B74" i="5"/>
  <c r="B93" i="5" s="1"/>
  <c r="E73" i="5"/>
  <c r="E92" i="5" s="1"/>
  <c r="B73" i="5"/>
  <c r="B92" i="5" s="1"/>
  <c r="E72" i="5"/>
  <c r="E91" i="5" s="1"/>
  <c r="B72" i="5"/>
  <c r="B91" i="5" s="1"/>
  <c r="E71" i="5"/>
  <c r="E90" i="5" s="1"/>
  <c r="B71" i="5"/>
  <c r="B90" i="5" s="1"/>
  <c r="E70" i="5"/>
  <c r="E89" i="5" s="1"/>
  <c r="B70" i="5"/>
  <c r="B89" i="5" s="1"/>
  <c r="E69" i="5"/>
  <c r="E88" i="5" s="1"/>
  <c r="B69" i="5"/>
  <c r="B88" i="5" s="1"/>
  <c r="E68" i="5"/>
  <c r="E87" i="5" s="1"/>
  <c r="B68" i="5"/>
  <c r="B87" i="5" s="1"/>
  <c r="E67" i="5"/>
  <c r="E86" i="5" s="1"/>
  <c r="B67" i="5"/>
  <c r="B86" i="5" s="1"/>
  <c r="E66" i="5"/>
  <c r="E85" i="5" s="1"/>
  <c r="B66" i="5"/>
  <c r="B85" i="5" s="1"/>
  <c r="H65" i="5"/>
  <c r="H84" i="5" s="1"/>
  <c r="E65" i="5"/>
  <c r="E84" i="5" s="1"/>
  <c r="B65" i="5"/>
  <c r="B84" i="5" s="1"/>
  <c r="H64" i="5"/>
  <c r="H83" i="5" s="1"/>
  <c r="E64" i="5"/>
  <c r="E83" i="5" s="1"/>
  <c r="B64" i="5"/>
  <c r="B83" i="5" s="1"/>
  <c r="H63" i="5"/>
  <c r="H82" i="5" s="1"/>
  <c r="E63" i="5"/>
  <c r="E82" i="5" s="1"/>
  <c r="B63" i="5"/>
  <c r="B82" i="5" s="1"/>
  <c r="H62" i="5"/>
  <c r="H81" i="5" s="1"/>
  <c r="E62" i="5"/>
  <c r="E81" i="5" s="1"/>
  <c r="B62" i="5"/>
  <c r="B81" i="5" s="1"/>
  <c r="H61" i="5"/>
  <c r="H80" i="5" s="1"/>
  <c r="E61" i="5"/>
  <c r="E80" i="5" s="1"/>
  <c r="B61" i="5"/>
  <c r="B80" i="5" s="1"/>
  <c r="H60" i="5"/>
  <c r="H79" i="5" s="1"/>
  <c r="E60" i="5"/>
  <c r="E79" i="5" s="1"/>
  <c r="E94" i="5" s="1"/>
  <c r="B60" i="5"/>
  <c r="B79" i="5" s="1"/>
  <c r="B94" i="5" s="1"/>
  <c r="H61" i="6"/>
  <c r="H80" i="6" s="1"/>
  <c r="H62" i="6"/>
  <c r="H81" i="6" s="1"/>
  <c r="H63" i="6"/>
  <c r="H82" i="6" s="1"/>
  <c r="H64" i="6"/>
  <c r="H83" i="6" s="1"/>
  <c r="H65" i="6"/>
  <c r="H84" i="6" s="1"/>
  <c r="H60" i="6"/>
  <c r="H75" i="6" s="1"/>
  <c r="E74" i="6"/>
  <c r="E93" i="6" s="1"/>
  <c r="E73" i="6"/>
  <c r="E92" i="6" s="1"/>
  <c r="E72" i="6"/>
  <c r="E91" i="6" s="1"/>
  <c r="E71" i="6"/>
  <c r="E90" i="6" s="1"/>
  <c r="E70" i="6"/>
  <c r="E89" i="6" s="1"/>
  <c r="E69" i="6"/>
  <c r="E88" i="6" s="1"/>
  <c r="E68" i="6"/>
  <c r="E87" i="6" s="1"/>
  <c r="E67" i="6"/>
  <c r="E86" i="6" s="1"/>
  <c r="E66" i="6"/>
  <c r="E85" i="6" s="1"/>
  <c r="E65" i="6"/>
  <c r="E84" i="6" s="1"/>
  <c r="E64" i="6"/>
  <c r="E83" i="6" s="1"/>
  <c r="E63" i="6"/>
  <c r="E82" i="6" s="1"/>
  <c r="E62" i="6"/>
  <c r="E81" i="6" s="1"/>
  <c r="E61" i="6"/>
  <c r="E80" i="6" s="1"/>
  <c r="E60" i="6"/>
  <c r="E75" i="6" s="1"/>
  <c r="B74" i="6"/>
  <c r="B93" i="6" s="1"/>
  <c r="B73" i="6"/>
  <c r="B92" i="6" s="1"/>
  <c r="B72" i="6"/>
  <c r="B91" i="6" s="1"/>
  <c r="B71" i="6"/>
  <c r="B90" i="6" s="1"/>
  <c r="B70" i="6"/>
  <c r="B89" i="6" s="1"/>
  <c r="B69" i="6"/>
  <c r="B88" i="6" s="1"/>
  <c r="B68" i="6"/>
  <c r="B87" i="6" s="1"/>
  <c r="B67" i="6"/>
  <c r="B86" i="6" s="1"/>
  <c r="B66" i="6"/>
  <c r="B85" i="6" s="1"/>
  <c r="B65" i="6"/>
  <c r="B84" i="6" s="1"/>
  <c r="B64" i="6"/>
  <c r="B83" i="6" s="1"/>
  <c r="B63" i="6"/>
  <c r="B82" i="6" s="1"/>
  <c r="B62" i="6"/>
  <c r="B81" i="6" s="1"/>
  <c r="B61" i="6"/>
  <c r="B80" i="6" s="1"/>
  <c r="B60" i="6"/>
  <c r="B75" i="6" s="1"/>
  <c r="I16" i="3"/>
  <c r="J16" i="3" s="1"/>
  <c r="I15" i="3"/>
  <c r="J15" i="3" s="1"/>
  <c r="I14" i="3"/>
  <c r="K14" i="3" s="1"/>
  <c r="I13" i="3"/>
  <c r="K13" i="3" s="1"/>
  <c r="I12" i="3"/>
  <c r="J12" i="3" s="1"/>
  <c r="F16" i="3"/>
  <c r="H16" i="3" s="1"/>
  <c r="F15" i="3"/>
  <c r="G15" i="3" s="1"/>
  <c r="F14" i="3"/>
  <c r="G14" i="3" s="1"/>
  <c r="F13" i="3"/>
  <c r="G13" i="3" s="1"/>
  <c r="F12" i="3"/>
  <c r="H12" i="3" s="1"/>
  <c r="C16" i="3"/>
  <c r="D16" i="3" s="1"/>
  <c r="C15" i="3"/>
  <c r="D15" i="3" s="1"/>
  <c r="C14" i="3"/>
  <c r="D14" i="3" s="1"/>
  <c r="C13" i="3"/>
  <c r="E13" i="3" s="1"/>
  <c r="C12" i="3"/>
  <c r="D12" i="3" s="1"/>
  <c r="I81" i="8" l="1"/>
  <c r="H94" i="8"/>
  <c r="I94" i="8" s="1"/>
  <c r="I82" i="8"/>
  <c r="E94" i="8"/>
  <c r="F94" i="8" s="1"/>
  <c r="F83" i="8"/>
  <c r="F90" i="8"/>
  <c r="F82" i="8"/>
  <c r="F80" i="8"/>
  <c r="F86" i="8"/>
  <c r="F81" i="8"/>
  <c r="F85" i="8"/>
  <c r="F87" i="8"/>
  <c r="F89" i="8"/>
  <c r="F91" i="8"/>
  <c r="F93" i="8"/>
  <c r="E79" i="6"/>
  <c r="E94" i="6" s="1"/>
  <c r="B75" i="8"/>
  <c r="E75" i="5"/>
  <c r="B75" i="4"/>
  <c r="E14" i="3"/>
  <c r="D13" i="3"/>
  <c r="H13" i="3"/>
  <c r="G12" i="3"/>
  <c r="G16" i="3"/>
  <c r="K15" i="3"/>
  <c r="J13" i="3"/>
  <c r="B79" i="6"/>
  <c r="B94" i="6" s="1"/>
  <c r="E75" i="8"/>
  <c r="B75" i="7"/>
  <c r="H75" i="5"/>
  <c r="E75" i="4"/>
  <c r="E15" i="3"/>
  <c r="H14" i="3"/>
  <c r="K12" i="3"/>
  <c r="K16" i="3"/>
  <c r="J14" i="3"/>
  <c r="H94" i="5"/>
  <c r="H75" i="8"/>
  <c r="E75" i="7"/>
  <c r="H75" i="4"/>
  <c r="E12" i="3"/>
  <c r="E16" i="3"/>
  <c r="H15" i="3"/>
  <c r="H79" i="6"/>
  <c r="H94" i="6" s="1"/>
  <c r="H75" i="7"/>
  <c r="B75" i="5"/>
  <c r="I79" i="8" l="1"/>
  <c r="I80" i="8"/>
  <c r="I83" i="8"/>
  <c r="I84" i="8"/>
  <c r="F92" i="8"/>
  <c r="F79" i="8"/>
  <c r="F88" i="8"/>
  <c r="F84" i="8"/>
</calcChain>
</file>

<file path=xl/sharedStrings.xml><?xml version="1.0" encoding="utf-8"?>
<sst xmlns="http://schemas.openxmlformats.org/spreadsheetml/2006/main" count="9036" uniqueCount="204">
  <si>
    <t>Language</t>
  </si>
  <si>
    <t>Annotators</t>
  </si>
  <si>
    <t>Snippets</t>
  </si>
  <si>
    <t>Sentences</t>
  </si>
  <si>
    <t>Chunks</t>
  </si>
  <si>
    <t>Tokens</t>
  </si>
  <si>
    <t>AdoptAnn</t>
  </si>
  <si>
    <t>AlterAnn</t>
  </si>
  <si>
    <t>AbstaAnn</t>
  </si>
  <si>
    <t>Lines</t>
  </si>
  <si>
    <t>DE</t>
  </si>
  <si>
    <t>SE</t>
  </si>
  <si>
    <t>EN</t>
  </si>
  <si>
    <t>FR</t>
  </si>
  <si>
    <t>NL</t>
  </si>
  <si>
    <t>Adopt - Full</t>
  </si>
  <si>
    <t>Adopt - Inf</t>
  </si>
  <si>
    <t>Adopt - Part</t>
  </si>
  <si>
    <t>Adopt - No cov</t>
  </si>
  <si>
    <t>Alt - Full</t>
  </si>
  <si>
    <t>Alt - Inf</t>
  </si>
  <si>
    <t>Alt - Part</t>
  </si>
  <si>
    <t>Alt - No cov</t>
  </si>
  <si>
    <t>Abs - Full</t>
  </si>
  <si>
    <t>Abs - Inf</t>
  </si>
  <si>
    <t>Abs - Part</t>
  </si>
  <si>
    <t>Abs - No cov</t>
  </si>
  <si>
    <t>ADOPT - Full cov</t>
  </si>
  <si>
    <t>Semantic type</t>
  </si>
  <si>
    <t>Occurrences</t>
  </si>
  <si>
    <t>ADOPT - Inf cov</t>
  </si>
  <si>
    <t>ADOPT - Part cov</t>
  </si>
  <si>
    <t>ALTERNATIVE - Full cov</t>
  </si>
  <si>
    <t>DISO</t>
  </si>
  <si>
    <t>CHEM</t>
  </si>
  <si>
    <t>PROC</t>
  </si>
  <si>
    <t>LIVB</t>
  </si>
  <si>
    <t>DEVI</t>
  </si>
  <si>
    <t>ANAT</t>
  </si>
  <si>
    <t>CONC</t>
  </si>
  <si>
    <t>ALTERNATIVE - Inf cov</t>
  </si>
  <si>
    <t>OBJC</t>
  </si>
  <si>
    <t>ALTERNATIVE - Part cov</t>
  </si>
  <si>
    <t>ABSTAIN - Full cov</t>
  </si>
  <si>
    <t>ABSTAIN - Inf cov</t>
  </si>
  <si>
    <t>ABSTAIN - Part cov</t>
  </si>
  <si>
    <t>GENE</t>
  </si>
  <si>
    <t>Adopt</t>
  </si>
  <si>
    <t>Alternative</t>
  </si>
  <si>
    <t>Abstain</t>
  </si>
  <si>
    <t>Annotations</t>
  </si>
  <si>
    <t>MESH-ANAT</t>
  </si>
  <si>
    <t>OPS</t>
  </si>
  <si>
    <t>ICD-O</t>
  </si>
  <si>
    <t>MESH-ORGA</t>
  </si>
  <si>
    <t>ICD10</t>
  </si>
  <si>
    <t>ABDAMED</t>
  </si>
  <si>
    <t>ACTI</t>
  </si>
  <si>
    <t>GEOG</t>
  </si>
  <si>
    <t>PHYS</t>
  </si>
  <si>
    <t>OCCU</t>
  </si>
  <si>
    <t>PHEN</t>
  </si>
  <si>
    <t>ORGA</t>
  </si>
  <si>
    <t>ADOPT - Full+Inferred</t>
  </si>
  <si>
    <t>ALTERNATIVE - Full+Inferred</t>
  </si>
  <si>
    <t>ABSTAIN - Full+Inferred</t>
  </si>
  <si>
    <t>ADOPT - Full+Inferred+Partial</t>
  </si>
  <si>
    <t>ALTERNATIVE - Full+Inferred+Partial</t>
  </si>
  <si>
    <t>ABSTAIN - Full+Inferred+Partial</t>
  </si>
  <si>
    <t>Total</t>
  </si>
  <si>
    <t>Coverage strict</t>
  </si>
  <si>
    <t>Coverage loose</t>
  </si>
  <si>
    <t>DE1</t>
  </si>
  <si>
    <t>DE2</t>
  </si>
  <si>
    <t>SE1</t>
  </si>
  <si>
    <t>SE2</t>
  </si>
  <si>
    <t>EN1</t>
  </si>
  <si>
    <t>EN2</t>
  </si>
  <si>
    <t>FR1</t>
  </si>
  <si>
    <t>FR2</t>
  </si>
  <si>
    <t>FR3</t>
  </si>
  <si>
    <t>NL1</t>
  </si>
  <si>
    <t>NL2</t>
  </si>
  <si>
    <t>Annotator</t>
  </si>
  <si>
    <t>Scenario</t>
  </si>
  <si>
    <t>Strict - Coverage</t>
  </si>
  <si>
    <t>Strict CI-left</t>
  </si>
  <si>
    <t>Strict CI-right</t>
  </si>
  <si>
    <t>Loose - Coverage</t>
  </si>
  <si>
    <t>Loose CI-left</t>
  </si>
  <si>
    <t>Loose CI-right</t>
  </si>
  <si>
    <t>ALTERNATIVE</t>
  </si>
  <si>
    <t>ABSTAIN</t>
  </si>
  <si>
    <t>ADOPT</t>
  </si>
  <si>
    <t>Annotator id</t>
  </si>
  <si>
    <t>Coverage</t>
  </si>
  <si>
    <t>CI-left</t>
  </si>
  <si>
    <t>CI-right</t>
  </si>
  <si>
    <t>Percentage codes per Semantic group</t>
  </si>
  <si>
    <t>Semantic group</t>
  </si>
  <si>
    <t>Adopt - Positive</t>
  </si>
  <si>
    <t>Adopt - Negative</t>
  </si>
  <si>
    <t>Alt - Positive</t>
  </si>
  <si>
    <t>Alt - Negative</t>
  </si>
  <si>
    <t>Abs - Positive</t>
  </si>
  <si>
    <t>Abs - Negative</t>
  </si>
  <si>
    <t>Adopt Term Coverage</t>
  </si>
  <si>
    <t>Alternative Term Coverage</t>
  </si>
  <si>
    <t>Abstain Term Coverage</t>
  </si>
  <si>
    <t>Positive</t>
  </si>
  <si>
    <t>Negative</t>
  </si>
  <si>
    <t>Term Coverage</t>
  </si>
  <si>
    <t>Rate</t>
  </si>
  <si>
    <t>SCT_ONLY</t>
  </si>
  <si>
    <t>UMLS_EXT</t>
  </si>
  <si>
    <t>LOCAL</t>
  </si>
  <si>
    <t>English</t>
  </si>
  <si>
    <t>Swedish</t>
  </si>
  <si>
    <t>Dutch</t>
  </si>
  <si>
    <t>French</t>
  </si>
  <si>
    <t>German</t>
  </si>
  <si>
    <t>SCT_ONLY English</t>
  </si>
  <si>
    <t>SCT_ONLY Swedish</t>
  </si>
  <si>
    <t>SCT_ONLY Dutch</t>
  </si>
  <si>
    <t>SCT_ONLY French</t>
  </si>
  <si>
    <t>UMLS_EXT English</t>
  </si>
  <si>
    <t>UMLS_EXT Swedish</t>
  </si>
  <si>
    <t>UMLS_EXT Dutch</t>
  </si>
  <si>
    <t>UMLS_EXT French</t>
  </si>
  <si>
    <t>UMLS_EXT German</t>
  </si>
  <si>
    <t>LOCAL German</t>
  </si>
  <si>
    <t>French SCT_ONLY Strict</t>
  </si>
  <si>
    <t>French SCT_ONLY Loose</t>
  </si>
  <si>
    <t>French UMLS_EXT Strict</t>
  </si>
  <si>
    <t>French UMLS_EXT Loose</t>
  </si>
  <si>
    <t>English SCT_ONLY Strict</t>
  </si>
  <si>
    <t>English SCT_ONLY Loose</t>
  </si>
  <si>
    <t>English UMLS_EXT Strict</t>
  </si>
  <si>
    <t>English UMLS_EXT Loose</t>
  </si>
  <si>
    <t>Swedish SCT_ONLY Strict</t>
  </si>
  <si>
    <t>Swedish SCT_ONLY Loose</t>
  </si>
  <si>
    <t>Swedish UMLS_EXT Strict</t>
  </si>
  <si>
    <t>Swedish UMLS_EXT Loose</t>
  </si>
  <si>
    <t>Dutch SCT_ONLY Strict</t>
  </si>
  <si>
    <t>Dutch SCT_ONLY Loose</t>
  </si>
  <si>
    <t>Dutch UMLS_EXT Strict</t>
  </si>
  <si>
    <t>Dutch UMLS_EXT Loose</t>
  </si>
  <si>
    <t>German UMLS_EXT Strict</t>
  </si>
  <si>
    <t>German UMLS_EXT Loose</t>
  </si>
  <si>
    <t>German LOCAL Strict</t>
  </si>
  <si>
    <t>German LOCAL Loose</t>
  </si>
  <si>
    <t>95% CI</t>
  </si>
  <si>
    <t>Krippendorff's alpha</t>
  </si>
  <si>
    <t>English SCT_ONLY</t>
  </si>
  <si>
    <t>English UMLS_EXT</t>
  </si>
  <si>
    <t>Swedish SCT_ONLY</t>
  </si>
  <si>
    <t>Swedish UMLS_EXT</t>
  </si>
  <si>
    <t>Dutch SCT_ONLY</t>
  </si>
  <si>
    <t>Dutch UMLS_EXT</t>
  </si>
  <si>
    <t>French SCT_ONLY</t>
  </si>
  <si>
    <t>French UMLS_EXT</t>
  </si>
  <si>
    <t>German UMLS_EXT</t>
  </si>
  <si>
    <t>German LOCAL</t>
  </si>
  <si>
    <t>AnnotatorId</t>
  </si>
  <si>
    <t>Full cov</t>
  </si>
  <si>
    <t>Inf cov</t>
  </si>
  <si>
    <t>Part cov</t>
  </si>
  <si>
    <t>None</t>
  </si>
  <si>
    <t>Strict cov</t>
  </si>
  <si>
    <t>Loose cov</t>
  </si>
  <si>
    <t>Units</t>
  </si>
  <si>
    <t>Unique Strict</t>
  </si>
  <si>
    <t>Unique Loose</t>
  </si>
  <si>
    <t>Average codes</t>
  </si>
  <si>
    <t>Setting</t>
  </si>
  <si>
    <t>NumberOfConcepts</t>
  </si>
  <si>
    <t>NumberOfSynonyms</t>
  </si>
  <si>
    <t>MeSH ANAT</t>
  </si>
  <si>
    <t>MeSH Orga</t>
  </si>
  <si>
    <t>Count</t>
  </si>
  <si>
    <t>*</t>
  </si>
  <si>
    <r>
      <t xml:space="preserve">Strict </t>
    </r>
    <r>
      <rPr>
        <sz val="11"/>
        <color theme="1"/>
        <rFont val="Calibri"/>
        <family val="2"/>
      </rPr>
      <t>α SCT_ONLY</t>
    </r>
  </si>
  <si>
    <r>
      <t xml:space="preserve">Strict </t>
    </r>
    <r>
      <rPr>
        <sz val="11"/>
        <color theme="1"/>
        <rFont val="Calibri"/>
        <family val="2"/>
      </rPr>
      <t>α UMLS_EXT</t>
    </r>
  </si>
  <si>
    <r>
      <t xml:space="preserve">Loose </t>
    </r>
    <r>
      <rPr>
        <sz val="11"/>
        <color theme="1"/>
        <rFont val="Calibri"/>
        <family val="2"/>
      </rPr>
      <t>α SCT_ONLY</t>
    </r>
  </si>
  <si>
    <r>
      <t xml:space="preserve">Loose </t>
    </r>
    <r>
      <rPr>
        <sz val="11"/>
        <color theme="1"/>
        <rFont val="Calibri"/>
        <family val="2"/>
      </rPr>
      <t>α UMLS_EXT</t>
    </r>
  </si>
  <si>
    <t>FI</t>
  </si>
  <si>
    <t>FI1</t>
  </si>
  <si>
    <t>Finnish</t>
  </si>
  <si>
    <t>FI2</t>
  </si>
  <si>
    <t>UMLS_EXT Finnish</t>
  </si>
  <si>
    <t>SCT_ONLY Concepts</t>
  </si>
  <si>
    <t>SCT_ONLY Terms</t>
  </si>
  <si>
    <t>UMLS_EXT Concepts</t>
  </si>
  <si>
    <t>UMLS_EXT Terms</t>
  </si>
  <si>
    <t>Finnish UMLS_EXT Strict</t>
  </si>
  <si>
    <t>Finnish UMLS_EXT Loose</t>
  </si>
  <si>
    <r>
      <t xml:space="preserve">Strict </t>
    </r>
    <r>
      <rPr>
        <sz val="11"/>
        <color theme="1"/>
        <rFont val="Calibri"/>
        <family val="2"/>
      </rPr>
      <t>α</t>
    </r>
    <r>
      <rPr>
        <sz val="12.65"/>
        <color theme="1"/>
        <rFont val="Calibri"/>
        <family val="2"/>
      </rPr>
      <t xml:space="preserve"> SCT_ONLY</t>
    </r>
  </si>
  <si>
    <r>
      <t xml:space="preserve">Strict </t>
    </r>
    <r>
      <rPr>
        <sz val="11"/>
        <color theme="1"/>
        <rFont val="Calibri"/>
        <family val="2"/>
      </rPr>
      <t>α</t>
    </r>
    <r>
      <rPr>
        <sz val="12.65"/>
        <color theme="1"/>
        <rFont val="Calibri"/>
        <family val="2"/>
      </rPr>
      <t xml:space="preserve"> UML_EXT</t>
    </r>
  </si>
  <si>
    <r>
      <rPr>
        <sz val="11"/>
        <color theme="1"/>
        <rFont val="Calibri"/>
        <family val="2"/>
      </rPr>
      <t>Loose α</t>
    </r>
    <r>
      <rPr>
        <sz val="12.65"/>
        <color theme="1"/>
        <rFont val="Calibri"/>
        <family val="2"/>
      </rPr>
      <t xml:space="preserve"> UML_EXT</t>
    </r>
  </si>
  <si>
    <r>
      <t xml:space="preserve">Loose </t>
    </r>
    <r>
      <rPr>
        <sz val="11"/>
        <color theme="1"/>
        <rFont val="Calibri"/>
        <family val="2"/>
      </rPr>
      <t>α</t>
    </r>
    <r>
      <rPr>
        <sz val="12.65"/>
        <color theme="1"/>
        <rFont val="Calibri"/>
        <family val="2"/>
      </rPr>
      <t xml:space="preserve"> SCT_ONLY</t>
    </r>
  </si>
  <si>
    <t>SCT_CI_HIGH</t>
  </si>
  <si>
    <t>SCT_CI_LOW</t>
  </si>
  <si>
    <t>UMLS_CI_LOW</t>
  </si>
  <si>
    <t>UMLS_CI_HIGH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</si>
</sst>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2.65"/>
      <color theme="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0">
    <xf numFmtId="0" fontId="0" fillId="0" borderId="0" xfId="0"/>
    <xf numFmtId="2" fontId="0" fillId="0" borderId="0" xfId="0" applyNumberFormat="1"/>
    <xf numFmtId="0" fontId="0" fillId="0" borderId="0" xfId="0" applyAlignment="1"/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NumberFormat="1"/>
    <xf numFmtId="2" fontId="0" fillId="0" borderId="0" xfId="0" applyNumberFormat="1"/>
    <xf numFmtId="0" fontId="0" fillId="0" borderId="0" xfId="0"/>
    <xf numFmtId="2" fontId="0" fillId="0" borderId="0" xfId="0" applyNumberFormat="1"/>
    <xf numFmtId="2" fontId="0" fillId="0" borderId="0" xfId="0" applyNumberFormat="1"/>
    <xf numFmtId="2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0" xfId="0" applyNumberFormat="1"/>
    <xf numFmtId="0" fontId="0" fillId="0" borderId="0" xfId="0"/>
    <xf numFmtId="2" fontId="0" fillId="0" borderId="0" xfId="0" applyNumberFormat="1"/>
    <xf numFmtId="2" fontId="0" fillId="0" borderId="0" xfId="0" applyNumberFormat="1"/>
    <xf numFmtId="0" fontId="0" fillId="0" borderId="0" xfId="0"/>
    <xf numFmtId="2" fontId="0" fillId="0" borderId="0" xfId="0" applyNumberFormat="1"/>
    <xf numFmtId="2" fontId="0" fillId="0" borderId="0" xfId="0" applyNumberFormat="1"/>
    <xf numFmtId="2" fontId="0" fillId="0" borderId="0" xfId="0" applyNumberFormat="1"/>
    <xf numFmtId="2" fontId="0" fillId="0" borderId="0" xfId="0" applyNumberFormat="1"/>
    <xf numFmtId="2" fontId="0" fillId="0" borderId="0" xfId="0" applyNumberFormat="1"/>
    <xf numFmtId="2" fontId="0" fillId="0" borderId="0" xfId="0" applyNumberFormat="1"/>
    <xf numFmtId="0" fontId="0" fillId="0" borderId="10" xfId="0" applyBorder="1"/>
    <xf numFmtId="2" fontId="0" fillId="0" borderId="10" xfId="0" applyNumberFormat="1" applyBorder="1"/>
    <xf numFmtId="0" fontId="0" fillId="33" borderId="0" xfId="0" applyFill="1"/>
    <xf numFmtId="0" fontId="0" fillId="0" borderId="0" xfId="0"/>
    <xf numFmtId="0" fontId="0" fillId="34" borderId="0" xfId="0" applyFill="1"/>
    <xf numFmtId="2" fontId="0" fillId="34" borderId="0" xfId="0" applyNumberFormat="1" applyFill="1"/>
    <xf numFmtId="2" fontId="0" fillId="33" borderId="0" xfId="0" applyNumberFormat="1" applyFill="1"/>
    <xf numFmtId="0" fontId="0" fillId="0" borderId="0" xfId="0"/>
    <xf numFmtId="0" fontId="0" fillId="0" borderId="0" xfId="0" applyFill="1"/>
    <xf numFmtId="2" fontId="0" fillId="33" borderId="0" xfId="0" applyNumberFormat="1" applyFill="1" applyAlignment="1">
      <alignment vertical="center"/>
    </xf>
    <xf numFmtId="0" fontId="0" fillId="33" borderId="0" xfId="0" applyFill="1" applyAlignment="1">
      <alignment vertical="center"/>
    </xf>
    <xf numFmtId="2" fontId="8" fillId="4" borderId="0" xfId="8" applyNumberFormat="1"/>
    <xf numFmtId="0" fontId="8" fillId="4" borderId="0" xfId="8"/>
    <xf numFmtId="0" fontId="0" fillId="0" borderId="0" xfId="0"/>
    <xf numFmtId="0" fontId="0" fillId="0" borderId="0" xfId="0"/>
    <xf numFmtId="2" fontId="0" fillId="0" borderId="0" xfId="0" applyNumberFormat="1" applyFill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8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8DB42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'Term coverage Graph'!$B$9</c:f>
              <c:strCache>
                <c:ptCount val="1"/>
                <c:pt idx="0">
                  <c:v>SCT_ONLY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'Term coverage Graph'!$D$10:$D$15</c:f>
                <c:numCache>
                  <c:formatCode>General</c:formatCode>
                  <c:ptCount val="6"/>
                  <c:pt idx="0">
                    <c:v>2.3099513844217934E-2</c:v>
                  </c:pt>
                  <c:pt idx="1">
                    <c:v>4.7619613582518983E-2</c:v>
                  </c:pt>
                  <c:pt idx="2">
                    <c:v>1.3141522746992984E-2</c:v>
                  </c:pt>
                  <c:pt idx="3">
                    <c:v>3.6180844278033975E-2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plus>
            <c:minus>
              <c:numRef>
                <c:f>'Term coverage Graph'!$C$10:$C$15</c:f>
                <c:numCache>
                  <c:formatCode>General</c:formatCode>
                  <c:ptCount val="6"/>
                  <c:pt idx="0">
                    <c:v>3.9806763888166063E-2</c:v>
                  </c:pt>
                  <c:pt idx="1">
                    <c:v>3.4286630812667029E-2</c:v>
                  </c:pt>
                  <c:pt idx="2">
                    <c:v>5.3688030075630999E-2</c:v>
                  </c:pt>
                  <c:pt idx="3">
                    <c:v>5.6812430894696009E-2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minus>
          </c:errBars>
          <c:cat>
            <c:strRef>
              <c:f>'Term coverage Graph'!$A$10:$A$15</c:f>
              <c:strCache>
                <c:ptCount val="6"/>
                <c:pt idx="0">
                  <c:v>English</c:v>
                </c:pt>
                <c:pt idx="1">
                  <c:v>Swedish</c:v>
                </c:pt>
                <c:pt idx="2">
                  <c:v>Dutch</c:v>
                </c:pt>
                <c:pt idx="3">
                  <c:v>French</c:v>
                </c:pt>
                <c:pt idx="4">
                  <c:v>German</c:v>
                </c:pt>
                <c:pt idx="5">
                  <c:v>Finnish</c:v>
                </c:pt>
              </c:strCache>
            </c:strRef>
          </c:cat>
          <c:val>
            <c:numRef>
              <c:f>'Term coverage Graph'!$B$10:$B$15</c:f>
              <c:numCache>
                <c:formatCode>0.00</c:formatCode>
                <c:ptCount val="6"/>
                <c:pt idx="0">
                  <c:v>0.67946927374301602</c:v>
                </c:pt>
                <c:pt idx="1">
                  <c:v>0.47030689517736102</c:v>
                </c:pt>
                <c:pt idx="2">
                  <c:v>0.34640221402214</c:v>
                </c:pt>
                <c:pt idx="3">
                  <c:v>0.39353186039065002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'Term coverage Graph'!$E$9</c:f>
              <c:strCache>
                <c:ptCount val="1"/>
                <c:pt idx="0">
                  <c:v>UMLS_EXT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'Term coverage Graph'!$G$10:$G$15</c:f>
                <c:numCache>
                  <c:formatCode>General</c:formatCode>
                  <c:ptCount val="6"/>
                  <c:pt idx="0">
                    <c:v>3.1079707857942895E-2</c:v>
                  </c:pt>
                  <c:pt idx="1">
                    <c:v>4.5735955543109996E-2</c:v>
                  </c:pt>
                  <c:pt idx="2">
                    <c:v>5.7020051873285016E-2</c:v>
                  </c:pt>
                  <c:pt idx="3">
                    <c:v>6.7304377410402072E-2</c:v>
                  </c:pt>
                  <c:pt idx="4">
                    <c:v>6.6081330623103951E-2</c:v>
                  </c:pt>
                  <c:pt idx="5">
                    <c:v>5.746731754719997E-2</c:v>
                  </c:pt>
                </c:numCache>
              </c:numRef>
            </c:plus>
            <c:minus>
              <c:numRef>
                <c:f>'Term coverage Graph'!$F$10:$F$15</c:f>
                <c:numCache>
                  <c:formatCode>General</c:formatCode>
                  <c:ptCount val="6"/>
                  <c:pt idx="0">
                    <c:v>3.3741583200589065E-2</c:v>
                  </c:pt>
                  <c:pt idx="1">
                    <c:v>3.3365234548713041E-2</c:v>
                  </c:pt>
                  <c:pt idx="2">
                    <c:v>2.3512594322153968E-2</c:v>
                  </c:pt>
                  <c:pt idx="3">
                    <c:v>1.6697696930720984E-2</c:v>
                  </c:pt>
                  <c:pt idx="4">
                    <c:v>1.5551648374871996E-2</c:v>
                  </c:pt>
                  <c:pt idx="5">
                    <c:v>3.601742410851802E-2</c:v>
                  </c:pt>
                </c:numCache>
              </c:numRef>
            </c:minus>
          </c:errBars>
          <c:cat>
            <c:strRef>
              <c:f>'Term coverage Graph'!$A$10:$A$15</c:f>
              <c:strCache>
                <c:ptCount val="6"/>
                <c:pt idx="0">
                  <c:v>English</c:v>
                </c:pt>
                <c:pt idx="1">
                  <c:v>Swedish</c:v>
                </c:pt>
                <c:pt idx="2">
                  <c:v>Dutch</c:v>
                </c:pt>
                <c:pt idx="3">
                  <c:v>French</c:v>
                </c:pt>
                <c:pt idx="4">
                  <c:v>German</c:v>
                </c:pt>
                <c:pt idx="5">
                  <c:v>Finnish</c:v>
                </c:pt>
              </c:strCache>
            </c:strRef>
          </c:cat>
          <c:val>
            <c:numRef>
              <c:f>'Term coverage Graph'!$E$10:$E$15</c:f>
              <c:numCache>
                <c:formatCode>0.00</c:formatCode>
                <c:ptCount val="6"/>
                <c:pt idx="0">
                  <c:v>0.72814498933901906</c:v>
                </c:pt>
                <c:pt idx="1">
                  <c:v>0.34964450020911703</c:v>
                </c:pt>
                <c:pt idx="2">
                  <c:v>0.43698252069917198</c:v>
                </c:pt>
                <c:pt idx="3">
                  <c:v>0.56980416929879896</c:v>
                </c:pt>
                <c:pt idx="4">
                  <c:v>0.72071658245291603</c:v>
                </c:pt>
                <c:pt idx="5">
                  <c:v>0.23195215719777801</c:v>
                </c:pt>
              </c:numCache>
            </c:numRef>
          </c:val>
        </c:ser>
        <c:ser>
          <c:idx val="2"/>
          <c:order val="2"/>
          <c:tx>
            <c:strRef>
              <c:f>'Term coverage Graph'!$H$9</c:f>
              <c:strCache>
                <c:ptCount val="1"/>
                <c:pt idx="0">
                  <c:v>LOCAL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'Term coverage Graph'!$J$10:$J$15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6.0937364226518076E-2</c:v>
                  </c:pt>
                  <c:pt idx="5">
                    <c:v>0</c:v>
                  </c:pt>
                </c:numCache>
              </c:numRef>
            </c:plus>
            <c:minus>
              <c:numRef>
                <c:f>'Term coverage Graph'!$I$10:$I$15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2.3087475541807012E-2</c:v>
                  </c:pt>
                  <c:pt idx="5">
                    <c:v>0</c:v>
                  </c:pt>
                </c:numCache>
              </c:numRef>
            </c:minus>
          </c:errBars>
          <c:cat>
            <c:strRef>
              <c:f>'Term coverage Graph'!$A$10:$A$15</c:f>
              <c:strCache>
                <c:ptCount val="6"/>
                <c:pt idx="0">
                  <c:v>English</c:v>
                </c:pt>
                <c:pt idx="1">
                  <c:v>Swedish</c:v>
                </c:pt>
                <c:pt idx="2">
                  <c:v>Dutch</c:v>
                </c:pt>
                <c:pt idx="3">
                  <c:v>French</c:v>
                </c:pt>
                <c:pt idx="4">
                  <c:v>German</c:v>
                </c:pt>
                <c:pt idx="5">
                  <c:v>Finnish</c:v>
                </c:pt>
              </c:strCache>
            </c:strRef>
          </c:cat>
          <c:val>
            <c:numRef>
              <c:f>'Term coverage Graph'!$H$10:$H$15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0.55672944418925097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24064"/>
        <c:axId val="150825600"/>
      </c:barChart>
      <c:catAx>
        <c:axId val="150824064"/>
        <c:scaling>
          <c:orientation val="minMax"/>
        </c:scaling>
        <c:delete val="0"/>
        <c:axPos val="b"/>
        <c:majorTickMark val="out"/>
        <c:minorTickMark val="none"/>
        <c:tickLblPos val="nextTo"/>
        <c:crossAx val="150825600"/>
        <c:crosses val="autoZero"/>
        <c:auto val="1"/>
        <c:lblAlgn val="ctr"/>
        <c:lblOffset val="100"/>
        <c:noMultiLvlLbl val="0"/>
      </c:catAx>
      <c:valAx>
        <c:axId val="150825600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508240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[1]IAADescription!$M$27</c:f>
              <c:strCache>
                <c:ptCount val="1"/>
                <c:pt idx="0">
                  <c:v>Loose α SCT_ONLY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[1]IAADescription!$P$28:$P$31</c:f>
                <c:numCache>
                  <c:formatCode>General</c:formatCode>
                  <c:ptCount val="4"/>
                  <c:pt idx="0">
                    <c:v>4.2908600000000019E-2</c:v>
                  </c:pt>
                  <c:pt idx="1">
                    <c:v>3.9959599999999984E-2</c:v>
                  </c:pt>
                  <c:pt idx="2">
                    <c:v>3.9171100000000014E-2</c:v>
                  </c:pt>
                  <c:pt idx="3">
                    <c:v>3.9360899999999976E-2</c:v>
                  </c:pt>
                </c:numCache>
              </c:numRef>
            </c:plus>
            <c:minus>
              <c:numRef>
                <c:f>[1]IAADescription!$O$28:$O$31</c:f>
                <c:numCache>
                  <c:formatCode>General</c:formatCode>
                  <c:ptCount val="4"/>
                  <c:pt idx="0">
                    <c:v>4.2908600000000019E-2</c:v>
                  </c:pt>
                  <c:pt idx="1">
                    <c:v>3.995960000000004E-2</c:v>
                  </c:pt>
                  <c:pt idx="2">
                    <c:v>3.9171200000000017E-2</c:v>
                  </c:pt>
                  <c:pt idx="3">
                    <c:v>3.9360900000000032E-2</c:v>
                  </c:pt>
                </c:numCache>
              </c:numRef>
            </c:minus>
          </c:errBars>
          <c:cat>
            <c:strRef>
              <c:f>[1]IAADescription!$L$28:$L$31</c:f>
              <c:strCache>
                <c:ptCount val="4"/>
                <c:pt idx="0">
                  <c:v>English</c:v>
                </c:pt>
                <c:pt idx="1">
                  <c:v>Swedish</c:v>
                </c:pt>
                <c:pt idx="2">
                  <c:v>Dutch</c:v>
                </c:pt>
                <c:pt idx="3">
                  <c:v>French</c:v>
                </c:pt>
              </c:strCache>
            </c:strRef>
          </c:cat>
          <c:val>
            <c:numRef>
              <c:f>[1]IAADescription!$M$28:$M$31</c:f>
              <c:numCache>
                <c:formatCode>General</c:formatCode>
                <c:ptCount val="4"/>
                <c:pt idx="0">
                  <c:v>0.4238304</c:v>
                </c:pt>
                <c:pt idx="1">
                  <c:v>0.35420030000000002</c:v>
                </c:pt>
                <c:pt idx="2">
                  <c:v>0.3885864</c:v>
                </c:pt>
                <c:pt idx="3">
                  <c:v>0.32243500000000003</c:v>
                </c:pt>
              </c:numCache>
            </c:numRef>
          </c:val>
        </c:ser>
        <c:ser>
          <c:idx val="1"/>
          <c:order val="1"/>
          <c:tx>
            <c:strRef>
              <c:f>[1]IAADescription!$N$27</c:f>
              <c:strCache>
                <c:ptCount val="1"/>
                <c:pt idx="0">
                  <c:v>Loose α UMLS_EXT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[1]IAADescription!$R$28:$R$31</c:f>
                <c:numCache>
                  <c:formatCode>General</c:formatCode>
                  <c:ptCount val="4"/>
                  <c:pt idx="0">
                    <c:v>4.1792400000000007E-2</c:v>
                  </c:pt>
                  <c:pt idx="1">
                    <c:v>3.5227000000000008E-2</c:v>
                  </c:pt>
                  <c:pt idx="2">
                    <c:v>4.1766900000000051E-2</c:v>
                  </c:pt>
                  <c:pt idx="3">
                    <c:v>3.7856200000000007E-2</c:v>
                  </c:pt>
                </c:numCache>
              </c:numRef>
            </c:plus>
            <c:minus>
              <c:numRef>
                <c:f>[1]IAADescription!$Q$28:$Q$31</c:f>
                <c:numCache>
                  <c:formatCode>General</c:formatCode>
                  <c:ptCount val="4"/>
                  <c:pt idx="0">
                    <c:v>4.179250000000001E-2</c:v>
                  </c:pt>
                  <c:pt idx="1">
                    <c:v>3.5227100000000011E-2</c:v>
                  </c:pt>
                  <c:pt idx="2">
                    <c:v>4.1766799999999993E-2</c:v>
                  </c:pt>
                  <c:pt idx="3">
                    <c:v>3.7856299999999954E-2</c:v>
                  </c:pt>
                </c:numCache>
              </c:numRef>
            </c:minus>
          </c:errBars>
          <c:cat>
            <c:strRef>
              <c:f>[1]IAADescription!$L$28:$L$31</c:f>
              <c:strCache>
                <c:ptCount val="4"/>
                <c:pt idx="0">
                  <c:v>English</c:v>
                </c:pt>
                <c:pt idx="1">
                  <c:v>Swedish</c:v>
                </c:pt>
                <c:pt idx="2">
                  <c:v>Dutch</c:v>
                </c:pt>
                <c:pt idx="3">
                  <c:v>French</c:v>
                </c:pt>
              </c:strCache>
            </c:strRef>
          </c:cat>
          <c:val>
            <c:numRef>
              <c:f>[1]IAADescription!$N$28:$N$31</c:f>
              <c:numCache>
                <c:formatCode>General</c:formatCode>
                <c:ptCount val="4"/>
                <c:pt idx="0">
                  <c:v>0.43018620000000002</c:v>
                </c:pt>
                <c:pt idx="1">
                  <c:v>0.41966900000000001</c:v>
                </c:pt>
                <c:pt idx="2">
                  <c:v>0.47307759999999999</c:v>
                </c:pt>
                <c:pt idx="3">
                  <c:v>0.32069599999999998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773440"/>
        <c:axId val="225774976"/>
      </c:barChart>
      <c:catAx>
        <c:axId val="225773440"/>
        <c:scaling>
          <c:orientation val="minMax"/>
        </c:scaling>
        <c:delete val="0"/>
        <c:axPos val="b"/>
        <c:majorTickMark val="out"/>
        <c:minorTickMark val="none"/>
        <c:tickLblPos val="nextTo"/>
        <c:crossAx val="225774976"/>
        <c:crosses val="autoZero"/>
        <c:auto val="1"/>
        <c:lblAlgn val="ctr"/>
        <c:lblOffset val="100"/>
        <c:noMultiLvlLbl val="0"/>
      </c:catAx>
      <c:valAx>
        <c:axId val="225774976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577344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'termSettings - by SemType'!$I$13</c:f>
              <c:strCache>
                <c:ptCount val="1"/>
                <c:pt idx="0">
                  <c:v>SCT_ONLY</c:v>
                </c:pt>
              </c:strCache>
            </c:strRef>
          </c:tx>
          <c:invertIfNegative val="0"/>
          <c:cat>
            <c:strRef>
              <c:f>'termSettings - by SemType'!$H$14:$H$19</c:f>
              <c:strCache>
                <c:ptCount val="6"/>
                <c:pt idx="0">
                  <c:v>English</c:v>
                </c:pt>
                <c:pt idx="1">
                  <c:v>Swedish</c:v>
                </c:pt>
                <c:pt idx="2">
                  <c:v>Dutch</c:v>
                </c:pt>
                <c:pt idx="3">
                  <c:v>French</c:v>
                </c:pt>
                <c:pt idx="4">
                  <c:v>German</c:v>
                </c:pt>
                <c:pt idx="5">
                  <c:v>Finnish</c:v>
                </c:pt>
              </c:strCache>
            </c:strRef>
          </c:cat>
          <c:val>
            <c:numRef>
              <c:f>'termSettings - by SemType'!$I$14:$I$19</c:f>
              <c:numCache>
                <c:formatCode>General</c:formatCode>
                <c:ptCount val="6"/>
                <c:pt idx="0">
                  <c:v>248238</c:v>
                </c:pt>
                <c:pt idx="1">
                  <c:v>247530</c:v>
                </c:pt>
                <c:pt idx="2">
                  <c:v>60724</c:v>
                </c:pt>
                <c:pt idx="3">
                  <c:v>58568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'termSettings - by SemType'!$J$13</c:f>
              <c:strCache>
                <c:ptCount val="1"/>
                <c:pt idx="0">
                  <c:v>UMLS_EXT</c:v>
                </c:pt>
              </c:strCache>
            </c:strRef>
          </c:tx>
          <c:invertIfNegative val="0"/>
          <c:cat>
            <c:strRef>
              <c:f>'termSettings - by SemType'!$H$14:$H$19</c:f>
              <c:strCache>
                <c:ptCount val="6"/>
                <c:pt idx="0">
                  <c:v>English</c:v>
                </c:pt>
                <c:pt idx="1">
                  <c:v>Swedish</c:v>
                </c:pt>
                <c:pt idx="2">
                  <c:v>Dutch</c:v>
                </c:pt>
                <c:pt idx="3">
                  <c:v>French</c:v>
                </c:pt>
                <c:pt idx="4">
                  <c:v>German</c:v>
                </c:pt>
                <c:pt idx="5">
                  <c:v>Finnish</c:v>
                </c:pt>
              </c:strCache>
            </c:strRef>
          </c:cat>
          <c:val>
            <c:numRef>
              <c:f>'termSettings - by SemType'!$J$14:$J$19</c:f>
              <c:numCache>
                <c:formatCode>General</c:formatCode>
                <c:ptCount val="6"/>
                <c:pt idx="0">
                  <c:v>1474082</c:v>
                </c:pt>
                <c:pt idx="1">
                  <c:v>40332</c:v>
                </c:pt>
                <c:pt idx="2">
                  <c:v>172457</c:v>
                </c:pt>
                <c:pt idx="3">
                  <c:v>196319</c:v>
                </c:pt>
                <c:pt idx="4">
                  <c:v>96266</c:v>
                </c:pt>
                <c:pt idx="5">
                  <c:v>39934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821056"/>
        <c:axId val="225822592"/>
      </c:barChart>
      <c:catAx>
        <c:axId val="225821056"/>
        <c:scaling>
          <c:orientation val="minMax"/>
        </c:scaling>
        <c:delete val="0"/>
        <c:axPos val="b"/>
        <c:majorTickMark val="out"/>
        <c:minorTickMark val="none"/>
        <c:tickLblPos val="nextTo"/>
        <c:crossAx val="225822592"/>
        <c:crosses val="autoZero"/>
        <c:auto val="1"/>
        <c:lblAlgn val="ctr"/>
        <c:lblOffset val="100"/>
        <c:noMultiLvlLbl val="0"/>
      </c:catAx>
      <c:valAx>
        <c:axId val="225822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58210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'termSettings - by SemType'!$N$13</c:f>
              <c:strCache>
                <c:ptCount val="1"/>
                <c:pt idx="0">
                  <c:v>SCT_ONLY Concepts</c:v>
                </c:pt>
              </c:strCache>
            </c:strRef>
          </c:tx>
          <c:invertIfNegative val="0"/>
          <c:cat>
            <c:strRef>
              <c:f>'termSettings - by SemType'!$M$14:$M$19</c:f>
              <c:strCache>
                <c:ptCount val="6"/>
                <c:pt idx="0">
                  <c:v>English</c:v>
                </c:pt>
                <c:pt idx="1">
                  <c:v>Swedish</c:v>
                </c:pt>
                <c:pt idx="2">
                  <c:v>Dutch</c:v>
                </c:pt>
                <c:pt idx="3">
                  <c:v>French</c:v>
                </c:pt>
                <c:pt idx="4">
                  <c:v>German</c:v>
                </c:pt>
                <c:pt idx="5">
                  <c:v>Finnish</c:v>
                </c:pt>
              </c:strCache>
            </c:strRef>
          </c:cat>
          <c:val>
            <c:numRef>
              <c:f>'termSettings - by SemType'!$N$14:$N$19</c:f>
              <c:numCache>
                <c:formatCode>General</c:formatCode>
                <c:ptCount val="6"/>
                <c:pt idx="0">
                  <c:v>267111</c:v>
                </c:pt>
                <c:pt idx="1">
                  <c:v>247114</c:v>
                </c:pt>
                <c:pt idx="2">
                  <c:v>72564</c:v>
                </c:pt>
                <c:pt idx="3">
                  <c:v>70180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'termSettings - by SemType'!$O$13</c:f>
              <c:strCache>
                <c:ptCount val="1"/>
                <c:pt idx="0">
                  <c:v>SCT_ONLY Terms</c:v>
                </c:pt>
              </c:strCache>
            </c:strRef>
          </c:tx>
          <c:invertIfNegative val="0"/>
          <c:cat>
            <c:strRef>
              <c:f>'termSettings - by SemType'!$M$14:$M$19</c:f>
              <c:strCache>
                <c:ptCount val="6"/>
                <c:pt idx="0">
                  <c:v>English</c:v>
                </c:pt>
                <c:pt idx="1">
                  <c:v>Swedish</c:v>
                </c:pt>
                <c:pt idx="2">
                  <c:v>Dutch</c:v>
                </c:pt>
                <c:pt idx="3">
                  <c:v>French</c:v>
                </c:pt>
                <c:pt idx="4">
                  <c:v>German</c:v>
                </c:pt>
                <c:pt idx="5">
                  <c:v>Finnish</c:v>
                </c:pt>
              </c:strCache>
            </c:strRef>
          </c:cat>
          <c:val>
            <c:numRef>
              <c:f>'termSettings - by SemType'!$O$14:$O$19</c:f>
              <c:numCache>
                <c:formatCode>General</c:formatCode>
                <c:ptCount val="6"/>
                <c:pt idx="0">
                  <c:v>698978</c:v>
                </c:pt>
                <c:pt idx="1">
                  <c:v>254962</c:v>
                </c:pt>
                <c:pt idx="2">
                  <c:v>74249</c:v>
                </c:pt>
                <c:pt idx="3">
                  <c:v>71981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'termSettings - by SemType'!$P$13</c:f>
              <c:strCache>
                <c:ptCount val="1"/>
                <c:pt idx="0">
                  <c:v>UMLS_EXT Concepts</c:v>
                </c:pt>
              </c:strCache>
            </c:strRef>
          </c:tx>
          <c:invertIfNegative val="0"/>
          <c:cat>
            <c:strRef>
              <c:f>'termSettings - by SemType'!$M$14:$M$19</c:f>
              <c:strCache>
                <c:ptCount val="6"/>
                <c:pt idx="0">
                  <c:v>English</c:v>
                </c:pt>
                <c:pt idx="1">
                  <c:v>Swedish</c:v>
                </c:pt>
                <c:pt idx="2">
                  <c:v>Dutch</c:v>
                </c:pt>
                <c:pt idx="3">
                  <c:v>French</c:v>
                </c:pt>
                <c:pt idx="4">
                  <c:v>German</c:v>
                </c:pt>
                <c:pt idx="5">
                  <c:v>Finnish</c:v>
                </c:pt>
              </c:strCache>
            </c:strRef>
          </c:cat>
          <c:val>
            <c:numRef>
              <c:f>'termSettings - by SemType'!$P$14:$P$19</c:f>
              <c:numCache>
                <c:formatCode>General</c:formatCode>
                <c:ptCount val="6"/>
                <c:pt idx="0">
                  <c:v>1977347</c:v>
                </c:pt>
                <c:pt idx="1">
                  <c:v>31918</c:v>
                </c:pt>
                <c:pt idx="2">
                  <c:v>169715</c:v>
                </c:pt>
                <c:pt idx="3">
                  <c:v>179776</c:v>
                </c:pt>
                <c:pt idx="4">
                  <c:v>85184</c:v>
                </c:pt>
                <c:pt idx="5">
                  <c:v>31622</c:v>
                </c:pt>
              </c:numCache>
            </c:numRef>
          </c:val>
        </c:ser>
        <c:ser>
          <c:idx val="3"/>
          <c:order val="3"/>
          <c:tx>
            <c:strRef>
              <c:f>'termSettings - by SemType'!$Q$13</c:f>
              <c:strCache>
                <c:ptCount val="1"/>
                <c:pt idx="0">
                  <c:v>UMLS_EXT Terms</c:v>
                </c:pt>
              </c:strCache>
            </c:strRef>
          </c:tx>
          <c:invertIfNegative val="0"/>
          <c:cat>
            <c:strRef>
              <c:f>'termSettings - by SemType'!$M$14:$M$19</c:f>
              <c:strCache>
                <c:ptCount val="6"/>
                <c:pt idx="0">
                  <c:v>English</c:v>
                </c:pt>
                <c:pt idx="1">
                  <c:v>Swedish</c:v>
                </c:pt>
                <c:pt idx="2">
                  <c:v>Dutch</c:v>
                </c:pt>
                <c:pt idx="3">
                  <c:v>French</c:v>
                </c:pt>
                <c:pt idx="4">
                  <c:v>German</c:v>
                </c:pt>
                <c:pt idx="5">
                  <c:v>Finnish</c:v>
                </c:pt>
              </c:strCache>
            </c:strRef>
          </c:cat>
          <c:val>
            <c:numRef>
              <c:f>'termSettings - by SemType'!$Q$14:$Q$19</c:f>
              <c:numCache>
                <c:formatCode>General</c:formatCode>
                <c:ptCount val="6"/>
                <c:pt idx="0">
                  <c:v>3958707</c:v>
                </c:pt>
                <c:pt idx="1">
                  <c:v>36230</c:v>
                </c:pt>
                <c:pt idx="2">
                  <c:v>341854</c:v>
                </c:pt>
                <c:pt idx="3">
                  <c:v>284007</c:v>
                </c:pt>
                <c:pt idx="4">
                  <c:v>228004</c:v>
                </c:pt>
                <c:pt idx="5">
                  <c:v>40675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136064"/>
        <c:axId val="226137600"/>
      </c:barChart>
      <c:catAx>
        <c:axId val="226136064"/>
        <c:scaling>
          <c:orientation val="minMax"/>
        </c:scaling>
        <c:delete val="0"/>
        <c:axPos val="b"/>
        <c:majorTickMark val="out"/>
        <c:minorTickMark val="none"/>
        <c:tickLblPos val="nextTo"/>
        <c:crossAx val="226137600"/>
        <c:crosses val="autoZero"/>
        <c:auto val="1"/>
        <c:lblAlgn val="ctr"/>
        <c:lblOffset val="100"/>
        <c:noMultiLvlLbl val="0"/>
      </c:catAx>
      <c:valAx>
        <c:axId val="226137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61360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'Concept coverage Graph'!$B$24</c:f>
              <c:strCache>
                <c:ptCount val="1"/>
                <c:pt idx="0">
                  <c:v>SCT_ONLY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'Concept coverage Graph'!$D$25:$D$30</c:f>
                <c:numCache>
                  <c:formatCode>General</c:formatCode>
                  <c:ptCount val="6"/>
                  <c:pt idx="0">
                    <c:v>1.3956494242124973E-2</c:v>
                  </c:pt>
                  <c:pt idx="1">
                    <c:v>1.9868121887254064E-2</c:v>
                  </c:pt>
                  <c:pt idx="2">
                    <c:v>1.1599638605469975E-2</c:v>
                  </c:pt>
                  <c:pt idx="3">
                    <c:v>1.8636702676092021E-2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plus>
            <c:minus>
              <c:numRef>
                <c:f>'Concept coverage Graph'!$C$25:$C$30</c:f>
                <c:numCache>
                  <c:formatCode>General</c:formatCode>
                  <c:ptCount val="6"/>
                  <c:pt idx="0">
                    <c:v>3.9339110981292946E-2</c:v>
                  </c:pt>
                  <c:pt idx="1">
                    <c:v>2.8313642841673925E-2</c:v>
                  </c:pt>
                  <c:pt idx="2">
                    <c:v>8.1303706512137031E-2</c:v>
                  </c:pt>
                  <c:pt idx="3">
                    <c:v>7.9883225121673007E-2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minus>
          </c:errBars>
          <c:cat>
            <c:strRef>
              <c:f>'Concept coverage Graph'!$A$25:$A$30</c:f>
              <c:strCache>
                <c:ptCount val="6"/>
                <c:pt idx="0">
                  <c:v>English</c:v>
                </c:pt>
                <c:pt idx="1">
                  <c:v>Swedish</c:v>
                </c:pt>
                <c:pt idx="2">
                  <c:v>Dutch</c:v>
                </c:pt>
                <c:pt idx="3">
                  <c:v>French</c:v>
                </c:pt>
                <c:pt idx="4">
                  <c:v>German</c:v>
                </c:pt>
                <c:pt idx="5">
                  <c:v>Finnish</c:v>
                </c:pt>
              </c:strCache>
            </c:strRef>
          </c:cat>
          <c:val>
            <c:numRef>
              <c:f>'Concept coverage Graph'!$B$25:$B$30</c:f>
              <c:numCache>
                <c:formatCode>0.00</c:formatCode>
                <c:ptCount val="6"/>
                <c:pt idx="0">
                  <c:v>0.86173184357541899</c:v>
                </c:pt>
                <c:pt idx="1">
                  <c:v>0.86927062574730896</c:v>
                </c:pt>
                <c:pt idx="2">
                  <c:v>0.432195571955719</c:v>
                </c:pt>
                <c:pt idx="3">
                  <c:v>0.45469100224143399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'Concept coverage Graph'!$E$24</c:f>
              <c:strCache>
                <c:ptCount val="1"/>
                <c:pt idx="0">
                  <c:v>UMLS_EXT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'Concept coverage Graph'!$G$25:$G$30</c:f>
                <c:numCache>
                  <c:formatCode>General</c:formatCode>
                  <c:ptCount val="6"/>
                  <c:pt idx="0">
                    <c:v>2.242696148090495E-2</c:v>
                  </c:pt>
                  <c:pt idx="1">
                    <c:v>4.5587244412736982E-2</c:v>
                  </c:pt>
                  <c:pt idx="2">
                    <c:v>4.7782934321357939E-2</c:v>
                  </c:pt>
                  <c:pt idx="3">
                    <c:v>5.1650622230224985E-2</c:v>
                  </c:pt>
                  <c:pt idx="4">
                    <c:v>3.3583704697091044E-2</c:v>
                  </c:pt>
                  <c:pt idx="5">
                    <c:v>4.029712000000002E-2</c:v>
                  </c:pt>
                </c:numCache>
              </c:numRef>
            </c:plus>
            <c:minus>
              <c:numRef>
                <c:f>'Concept coverage Graph'!$F$25:$F$30</c:f>
                <c:numCache>
                  <c:formatCode>General</c:formatCode>
                  <c:ptCount val="6"/>
                  <c:pt idx="0">
                    <c:v>2.2247652771867021E-2</c:v>
                  </c:pt>
                  <c:pt idx="1">
                    <c:v>3.2246716535271003E-2</c:v>
                  </c:pt>
                  <c:pt idx="2">
                    <c:v>2.5677602547301004E-2</c:v>
                  </c:pt>
                  <c:pt idx="3">
                    <c:v>3.3025339740018089E-2</c:v>
                  </c:pt>
                  <c:pt idx="4">
                    <c:v>2.0793297867336968E-2</c:v>
                  </c:pt>
                  <c:pt idx="5">
                    <c:v>6.1125509999999994E-2</c:v>
                  </c:pt>
                </c:numCache>
              </c:numRef>
            </c:minus>
          </c:errBars>
          <c:cat>
            <c:strRef>
              <c:f>'Concept coverage Graph'!$A$25:$A$30</c:f>
              <c:strCache>
                <c:ptCount val="6"/>
                <c:pt idx="0">
                  <c:v>English</c:v>
                </c:pt>
                <c:pt idx="1">
                  <c:v>Swedish</c:v>
                </c:pt>
                <c:pt idx="2">
                  <c:v>Dutch</c:v>
                </c:pt>
                <c:pt idx="3">
                  <c:v>French</c:v>
                </c:pt>
                <c:pt idx="4">
                  <c:v>German</c:v>
                </c:pt>
                <c:pt idx="5">
                  <c:v>Finnish</c:v>
                </c:pt>
              </c:strCache>
            </c:strRef>
          </c:cat>
          <c:val>
            <c:numRef>
              <c:f>'Concept coverage Graph'!$E$25:$E$30</c:f>
              <c:numCache>
                <c:formatCode>0.00</c:formatCode>
                <c:ptCount val="6"/>
                <c:pt idx="0">
                  <c:v>0.88499828355647103</c:v>
                </c:pt>
                <c:pt idx="1">
                  <c:v>0.58547717842323599</c:v>
                </c:pt>
                <c:pt idx="2">
                  <c:v>0.59982014388489202</c:v>
                </c:pt>
                <c:pt idx="3">
                  <c:v>0.64491421568627405</c:v>
                </c:pt>
                <c:pt idx="4">
                  <c:v>0.81761841522797696</c:v>
                </c:pt>
                <c:pt idx="5">
                  <c:v>0.35918706</c:v>
                </c:pt>
              </c:numCache>
            </c:numRef>
          </c:val>
        </c:ser>
        <c:ser>
          <c:idx val="2"/>
          <c:order val="2"/>
          <c:tx>
            <c:strRef>
              <c:f>'Concept coverage Graph'!$H$24</c:f>
              <c:strCache>
                <c:ptCount val="1"/>
                <c:pt idx="0">
                  <c:v>LOCAL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'Concept coverage Graph'!$J$25:$J$30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4.3328979651580002E-2</c:v>
                  </c:pt>
                  <c:pt idx="5">
                    <c:v>0</c:v>
                  </c:pt>
                </c:numCache>
              </c:numRef>
            </c:plus>
            <c:minus>
              <c:numRef>
                <c:f>'Concept coverage Graph'!$I$25:$I$30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3.4542517766773972E-2</c:v>
                  </c:pt>
                  <c:pt idx="5">
                    <c:v>0</c:v>
                  </c:pt>
                </c:numCache>
              </c:numRef>
            </c:minus>
          </c:errBars>
          <c:cat>
            <c:strRef>
              <c:f>'Concept coverage Graph'!$A$25:$A$30</c:f>
              <c:strCache>
                <c:ptCount val="6"/>
                <c:pt idx="0">
                  <c:v>English</c:v>
                </c:pt>
                <c:pt idx="1">
                  <c:v>Swedish</c:v>
                </c:pt>
                <c:pt idx="2">
                  <c:v>Dutch</c:v>
                </c:pt>
                <c:pt idx="3">
                  <c:v>French</c:v>
                </c:pt>
                <c:pt idx="4">
                  <c:v>German</c:v>
                </c:pt>
                <c:pt idx="5">
                  <c:v>Finnish</c:v>
                </c:pt>
              </c:strCache>
            </c:strRef>
          </c:cat>
          <c:val>
            <c:numRef>
              <c:f>'Concept coverage Graph'!$H$25:$H$30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0.637574644005512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437760"/>
        <c:axId val="224439296"/>
      </c:barChart>
      <c:catAx>
        <c:axId val="224437760"/>
        <c:scaling>
          <c:orientation val="minMax"/>
        </c:scaling>
        <c:delete val="0"/>
        <c:axPos val="b"/>
        <c:majorTickMark val="out"/>
        <c:minorTickMark val="none"/>
        <c:tickLblPos val="nextTo"/>
        <c:crossAx val="224439296"/>
        <c:crosses val="autoZero"/>
        <c:auto val="1"/>
        <c:lblAlgn val="ctr"/>
        <c:lblOffset val="100"/>
        <c:noMultiLvlLbl val="0"/>
      </c:catAx>
      <c:valAx>
        <c:axId val="2244392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2443776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'Concept coverage Graph'!$K$24</c:f>
              <c:strCache>
                <c:ptCount val="1"/>
                <c:pt idx="0">
                  <c:v>SCT_ONLY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'Concept coverage Graph'!$M$25:$M$30</c:f>
                <c:numCache>
                  <c:formatCode>General</c:formatCode>
                  <c:ptCount val="6"/>
                  <c:pt idx="0">
                    <c:v>1.5240214979923006E-2</c:v>
                  </c:pt>
                  <c:pt idx="1">
                    <c:v>1.7850995338956066E-2</c:v>
                  </c:pt>
                  <c:pt idx="2">
                    <c:v>2.5167389115026917E-2</c:v>
                  </c:pt>
                  <c:pt idx="3">
                    <c:v>1.3035363038123915E-2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plus>
            <c:minus>
              <c:numRef>
                <c:f>'Concept coverage Graph'!$L$25:$L$30</c:f>
                <c:numCache>
                  <c:formatCode>General</c:formatCode>
                  <c:ptCount val="6"/>
                  <c:pt idx="0">
                    <c:v>3.4382639527554937E-2</c:v>
                  </c:pt>
                  <c:pt idx="1">
                    <c:v>2.9697616745980926E-2</c:v>
                  </c:pt>
                  <c:pt idx="2">
                    <c:v>6.5054780770115062E-2</c:v>
                  </c:pt>
                  <c:pt idx="3">
                    <c:v>8.0765788062073018E-2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minus>
          </c:errBars>
          <c:cat>
            <c:strRef>
              <c:f>'Concept coverage Graph'!$A$25:$A$30</c:f>
              <c:strCache>
                <c:ptCount val="6"/>
                <c:pt idx="0">
                  <c:v>English</c:v>
                </c:pt>
                <c:pt idx="1">
                  <c:v>Swedish</c:v>
                </c:pt>
                <c:pt idx="2">
                  <c:v>Dutch</c:v>
                </c:pt>
                <c:pt idx="3">
                  <c:v>French</c:v>
                </c:pt>
                <c:pt idx="4">
                  <c:v>German</c:v>
                </c:pt>
                <c:pt idx="5">
                  <c:v>Finnish</c:v>
                </c:pt>
              </c:strCache>
            </c:strRef>
          </c:cat>
          <c:val>
            <c:numRef>
              <c:f>'Concept coverage Graph'!$K$25:$K$30</c:f>
              <c:numCache>
                <c:formatCode>0.00</c:formatCode>
                <c:ptCount val="6"/>
                <c:pt idx="0">
                  <c:v>0.91655027932960897</c:v>
                </c:pt>
                <c:pt idx="1">
                  <c:v>0.90952570745316796</c:v>
                </c:pt>
                <c:pt idx="2">
                  <c:v>0.51983394833948304</c:v>
                </c:pt>
                <c:pt idx="3">
                  <c:v>0.57348703170028803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'Concept coverage Graph'!$N$24</c:f>
              <c:strCache>
                <c:ptCount val="1"/>
                <c:pt idx="0">
                  <c:v>UMLS_EXT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'Concept coverage Graph'!$P$25:$P$30</c:f>
                <c:numCache>
                  <c:formatCode>General</c:formatCode>
                  <c:ptCount val="6"/>
                  <c:pt idx="0">
                    <c:v>1.8302174748292988E-2</c:v>
                  </c:pt>
                  <c:pt idx="1">
                    <c:v>4.8311666277868981E-2</c:v>
                  </c:pt>
                  <c:pt idx="2">
                    <c:v>4.6537837983446018E-2</c:v>
                  </c:pt>
                  <c:pt idx="3">
                    <c:v>4.9777066753321941E-2</c:v>
                  </c:pt>
                  <c:pt idx="4">
                    <c:v>2.9619514225376009E-2</c:v>
                  </c:pt>
                  <c:pt idx="5">
                    <c:v>4.8356639999999951E-2</c:v>
                  </c:pt>
                </c:numCache>
              </c:numRef>
            </c:plus>
            <c:minus>
              <c:numRef>
                <c:f>'Concept coverage Graph'!$O$25:$O$30</c:f>
                <c:numCache>
                  <c:formatCode>General</c:formatCode>
                  <c:ptCount val="6"/>
                  <c:pt idx="0">
                    <c:v>1.092041489235196E-2</c:v>
                  </c:pt>
                  <c:pt idx="1">
                    <c:v>3.3435223913700018E-2</c:v>
                  </c:pt>
                  <c:pt idx="2">
                    <c:v>2.7819766331033002E-2</c:v>
                  </c:pt>
                  <c:pt idx="3">
                    <c:v>1.4670271694272041E-2</c:v>
                  </c:pt>
                  <c:pt idx="4">
                    <c:v>1.009462051960397E-2</c:v>
                  </c:pt>
                  <c:pt idx="5">
                    <c:v>3.8815970000000033E-2</c:v>
                  </c:pt>
                </c:numCache>
              </c:numRef>
            </c:minus>
          </c:errBars>
          <c:cat>
            <c:strRef>
              <c:f>'Concept coverage Graph'!$A$25:$A$30</c:f>
              <c:strCache>
                <c:ptCount val="6"/>
                <c:pt idx="0">
                  <c:v>English</c:v>
                </c:pt>
                <c:pt idx="1">
                  <c:v>Swedish</c:v>
                </c:pt>
                <c:pt idx="2">
                  <c:v>Dutch</c:v>
                </c:pt>
                <c:pt idx="3">
                  <c:v>French</c:v>
                </c:pt>
                <c:pt idx="4">
                  <c:v>German</c:v>
                </c:pt>
                <c:pt idx="5">
                  <c:v>Finnish</c:v>
                </c:pt>
              </c:strCache>
            </c:strRef>
          </c:cat>
          <c:val>
            <c:numRef>
              <c:f>'Concept coverage Graph'!$N$25:$N$30</c:f>
              <c:numCache>
                <c:formatCode>0.00</c:formatCode>
                <c:ptCount val="6"/>
                <c:pt idx="0">
                  <c:v>0.93958118777892197</c:v>
                </c:pt>
                <c:pt idx="1">
                  <c:v>0.64564315352697099</c:v>
                </c:pt>
                <c:pt idx="2">
                  <c:v>0.66996402877697803</c:v>
                </c:pt>
                <c:pt idx="3">
                  <c:v>0.74908088235294101</c:v>
                </c:pt>
                <c:pt idx="4">
                  <c:v>0.899070385126162</c:v>
                </c:pt>
                <c:pt idx="5">
                  <c:v>0.64330153000000001</c:v>
                </c:pt>
              </c:numCache>
            </c:numRef>
          </c:val>
        </c:ser>
        <c:ser>
          <c:idx val="2"/>
          <c:order val="2"/>
          <c:tx>
            <c:strRef>
              <c:f>'Concept coverage Graph'!$Q$24</c:f>
              <c:strCache>
                <c:ptCount val="1"/>
                <c:pt idx="0">
                  <c:v>LOCAL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'Concept coverage Graph'!$S$25:$S$30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4.0862645764965011E-2</c:v>
                  </c:pt>
                  <c:pt idx="5">
                    <c:v>0</c:v>
                  </c:pt>
                </c:numCache>
              </c:numRef>
            </c:plus>
            <c:minus>
              <c:numRef>
                <c:f>'Concept coverage Graph'!$R$25:$R$30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2.2163456779968005E-2</c:v>
                  </c:pt>
                  <c:pt idx="5">
                    <c:v>0</c:v>
                  </c:pt>
                </c:numCache>
              </c:numRef>
            </c:minus>
          </c:errBars>
          <c:cat>
            <c:strRef>
              <c:f>'Concept coverage Graph'!$A$25:$A$30</c:f>
              <c:strCache>
                <c:ptCount val="6"/>
                <c:pt idx="0">
                  <c:v>English</c:v>
                </c:pt>
                <c:pt idx="1">
                  <c:v>Swedish</c:v>
                </c:pt>
                <c:pt idx="2">
                  <c:v>Dutch</c:v>
                </c:pt>
                <c:pt idx="3">
                  <c:v>French</c:v>
                </c:pt>
                <c:pt idx="4">
                  <c:v>German</c:v>
                </c:pt>
                <c:pt idx="5">
                  <c:v>Finnish</c:v>
                </c:pt>
              </c:strCache>
            </c:strRef>
          </c:cat>
          <c:val>
            <c:numRef>
              <c:f>'Concept coverage Graph'!$Q$25:$Q$30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0.74322462103812503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744960"/>
        <c:axId val="224746496"/>
      </c:barChart>
      <c:catAx>
        <c:axId val="224744960"/>
        <c:scaling>
          <c:orientation val="minMax"/>
        </c:scaling>
        <c:delete val="0"/>
        <c:axPos val="b"/>
        <c:majorTickMark val="out"/>
        <c:minorTickMark val="none"/>
        <c:tickLblPos val="nextTo"/>
        <c:crossAx val="224746496"/>
        <c:crosses val="autoZero"/>
        <c:auto val="1"/>
        <c:lblAlgn val="ctr"/>
        <c:lblOffset val="100"/>
        <c:noMultiLvlLbl val="0"/>
      </c:catAx>
      <c:valAx>
        <c:axId val="224746496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2474496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tockChart>
        <c:ser>
          <c:idx val="0"/>
          <c:order val="0"/>
          <c:spPr>
            <a:ln w="28575">
              <a:noFill/>
            </a:ln>
          </c:spPr>
          <c:marker>
            <c:symbol val="none"/>
          </c:marker>
          <c:cat>
            <c:strRef>
              <c:f>'Annotator-IAA'!$A$2:$A$23</c:f>
              <c:strCache>
                <c:ptCount val="22"/>
                <c:pt idx="0">
                  <c:v>English SCT_ONLY Strict</c:v>
                </c:pt>
                <c:pt idx="1">
                  <c:v>English SCT_ONLY Loose</c:v>
                </c:pt>
                <c:pt idx="2">
                  <c:v>English UMLS_EXT Strict</c:v>
                </c:pt>
                <c:pt idx="3">
                  <c:v>English UMLS_EXT Loose</c:v>
                </c:pt>
                <c:pt idx="4">
                  <c:v>Swedish SCT_ONLY Strict</c:v>
                </c:pt>
                <c:pt idx="5">
                  <c:v>Swedish SCT_ONLY Loose</c:v>
                </c:pt>
                <c:pt idx="6">
                  <c:v>Swedish UMLS_EXT Strict</c:v>
                </c:pt>
                <c:pt idx="7">
                  <c:v>Swedish UMLS_EXT Loose</c:v>
                </c:pt>
                <c:pt idx="8">
                  <c:v>Dutch SCT_ONLY Strict</c:v>
                </c:pt>
                <c:pt idx="9">
                  <c:v>Dutch SCT_ONLY Loose</c:v>
                </c:pt>
                <c:pt idx="10">
                  <c:v>Dutch UMLS_EXT Strict</c:v>
                </c:pt>
                <c:pt idx="11">
                  <c:v>Dutch UMLS_EXT Loose</c:v>
                </c:pt>
                <c:pt idx="12">
                  <c:v>French SCT_ONLY Strict</c:v>
                </c:pt>
                <c:pt idx="13">
                  <c:v>French SCT_ONLY Loose</c:v>
                </c:pt>
                <c:pt idx="14">
                  <c:v>French UMLS_EXT Strict</c:v>
                </c:pt>
                <c:pt idx="15">
                  <c:v>French UMLS_EXT Loose</c:v>
                </c:pt>
                <c:pt idx="16">
                  <c:v>German UMLS_EXT Strict</c:v>
                </c:pt>
                <c:pt idx="17">
                  <c:v>German UMLS_EXT Loose</c:v>
                </c:pt>
                <c:pt idx="18">
                  <c:v>German LOCAL Strict</c:v>
                </c:pt>
                <c:pt idx="19">
                  <c:v>German LOCAL Loose</c:v>
                </c:pt>
                <c:pt idx="20">
                  <c:v>Finnish UMLS_EXT Strict</c:v>
                </c:pt>
                <c:pt idx="21">
                  <c:v>Finnish UMLS_EXT Loose</c:v>
                </c:pt>
              </c:strCache>
            </c:strRef>
          </c:cat>
          <c:val>
            <c:numRef>
              <c:f>'Annotator-IAA'!$B$2:$B$23</c:f>
              <c:numCache>
                <c:formatCode>0.00</c:formatCode>
                <c:ptCount val="22"/>
                <c:pt idx="0">
                  <c:v>0.33015250000000002</c:v>
                </c:pt>
                <c:pt idx="1">
                  <c:v>0.59675690000000003</c:v>
                </c:pt>
                <c:pt idx="2">
                  <c:v>0.31522519999999998</c:v>
                </c:pt>
                <c:pt idx="3">
                  <c:v>0.59308110000000003</c:v>
                </c:pt>
                <c:pt idx="4">
                  <c:v>0.26326889999999997</c:v>
                </c:pt>
                <c:pt idx="5">
                  <c:v>0.50744769999999995</c:v>
                </c:pt>
                <c:pt idx="6">
                  <c:v>0.43295460000000002</c:v>
                </c:pt>
                <c:pt idx="7">
                  <c:v>0.69692379999999998</c:v>
                </c:pt>
                <c:pt idx="8">
                  <c:v>0.24713289999999999</c:v>
                </c:pt>
                <c:pt idx="9">
                  <c:v>0.4907434</c:v>
                </c:pt>
                <c:pt idx="10">
                  <c:v>0.39991769999999999</c:v>
                </c:pt>
                <c:pt idx="11">
                  <c:v>0.64690760000000003</c:v>
                </c:pt>
                <c:pt idx="12">
                  <c:v>0.16975180000000001</c:v>
                </c:pt>
                <c:pt idx="13">
                  <c:v>0.3387677</c:v>
                </c:pt>
                <c:pt idx="14">
                  <c:v>0.3000525</c:v>
                </c:pt>
                <c:pt idx="15">
                  <c:v>0.50653519999999996</c:v>
                </c:pt>
                <c:pt idx="16">
                  <c:v>0.44394329999999999</c:v>
                </c:pt>
                <c:pt idx="17">
                  <c:v>0.69243440000000001</c:v>
                </c:pt>
                <c:pt idx="18">
                  <c:v>0.40557310000000002</c:v>
                </c:pt>
                <c:pt idx="19">
                  <c:v>0.65499010000000002</c:v>
                </c:pt>
                <c:pt idx="20">
                  <c:v>0.26173400000000002</c:v>
                </c:pt>
                <c:pt idx="21">
                  <c:v>0.42220829999999998</c:v>
                </c:pt>
              </c:numCache>
            </c:numRef>
          </c: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cat>
            <c:strRef>
              <c:f>'Annotator-IAA'!$A$2:$A$23</c:f>
              <c:strCache>
                <c:ptCount val="22"/>
                <c:pt idx="0">
                  <c:v>English SCT_ONLY Strict</c:v>
                </c:pt>
                <c:pt idx="1">
                  <c:v>English SCT_ONLY Loose</c:v>
                </c:pt>
                <c:pt idx="2">
                  <c:v>English UMLS_EXT Strict</c:v>
                </c:pt>
                <c:pt idx="3">
                  <c:v>English UMLS_EXT Loose</c:v>
                </c:pt>
                <c:pt idx="4">
                  <c:v>Swedish SCT_ONLY Strict</c:v>
                </c:pt>
                <c:pt idx="5">
                  <c:v>Swedish SCT_ONLY Loose</c:v>
                </c:pt>
                <c:pt idx="6">
                  <c:v>Swedish UMLS_EXT Strict</c:v>
                </c:pt>
                <c:pt idx="7">
                  <c:v>Swedish UMLS_EXT Loose</c:v>
                </c:pt>
                <c:pt idx="8">
                  <c:v>Dutch SCT_ONLY Strict</c:v>
                </c:pt>
                <c:pt idx="9">
                  <c:v>Dutch SCT_ONLY Loose</c:v>
                </c:pt>
                <c:pt idx="10">
                  <c:v>Dutch UMLS_EXT Strict</c:v>
                </c:pt>
                <c:pt idx="11">
                  <c:v>Dutch UMLS_EXT Loose</c:v>
                </c:pt>
                <c:pt idx="12">
                  <c:v>French SCT_ONLY Strict</c:v>
                </c:pt>
                <c:pt idx="13">
                  <c:v>French SCT_ONLY Loose</c:v>
                </c:pt>
                <c:pt idx="14">
                  <c:v>French UMLS_EXT Strict</c:v>
                </c:pt>
                <c:pt idx="15">
                  <c:v>French UMLS_EXT Loose</c:v>
                </c:pt>
                <c:pt idx="16">
                  <c:v>German UMLS_EXT Strict</c:v>
                </c:pt>
                <c:pt idx="17">
                  <c:v>German UMLS_EXT Loose</c:v>
                </c:pt>
                <c:pt idx="18">
                  <c:v>German LOCAL Strict</c:v>
                </c:pt>
                <c:pt idx="19">
                  <c:v>German LOCAL Loose</c:v>
                </c:pt>
                <c:pt idx="20">
                  <c:v>Finnish UMLS_EXT Strict</c:v>
                </c:pt>
                <c:pt idx="21">
                  <c:v>Finnish UMLS_EXT Loose</c:v>
                </c:pt>
              </c:strCache>
            </c:strRef>
          </c:cat>
          <c:val>
            <c:numRef>
              <c:f>'Annotator-IAA'!$C$2:$C$23</c:f>
              <c:numCache>
                <c:formatCode>0.00</c:formatCode>
                <c:ptCount val="22"/>
                <c:pt idx="0">
                  <c:v>0.41725069999999997</c:v>
                </c:pt>
                <c:pt idx="1">
                  <c:v>0.68642890000000001</c:v>
                </c:pt>
                <c:pt idx="2">
                  <c:v>0.39863029999999999</c:v>
                </c:pt>
                <c:pt idx="3">
                  <c:v>0.67879789999999995</c:v>
                </c:pt>
                <c:pt idx="4">
                  <c:v>0.3408832</c:v>
                </c:pt>
                <c:pt idx="5">
                  <c:v>0.59980889999999998</c:v>
                </c:pt>
                <c:pt idx="6">
                  <c:v>0.5364816</c:v>
                </c:pt>
                <c:pt idx="7">
                  <c:v>0.78159999999999996</c:v>
                </c:pt>
                <c:pt idx="8">
                  <c:v>0.35459560000000001</c:v>
                </c:pt>
                <c:pt idx="9">
                  <c:v>0.61722790000000005</c:v>
                </c:pt>
                <c:pt idx="10">
                  <c:v>0.50279249999999998</c:v>
                </c:pt>
                <c:pt idx="11">
                  <c:v>0.74475639999999999</c:v>
                </c:pt>
                <c:pt idx="12">
                  <c:v>0.26765660000000002</c:v>
                </c:pt>
                <c:pt idx="13">
                  <c:v>0.46881060000000002</c:v>
                </c:pt>
                <c:pt idx="14">
                  <c:v>0.41417619999999999</c:v>
                </c:pt>
                <c:pt idx="15">
                  <c:v>0.6239941</c:v>
                </c:pt>
                <c:pt idx="16">
                  <c:v>0.53502499999999997</c:v>
                </c:pt>
                <c:pt idx="17">
                  <c:v>0.77055240000000003</c:v>
                </c:pt>
                <c:pt idx="18">
                  <c:v>0.50539029999999996</c:v>
                </c:pt>
                <c:pt idx="19">
                  <c:v>0.74475590000000003</c:v>
                </c:pt>
                <c:pt idx="20">
                  <c:v>0.34672500000000001</c:v>
                </c:pt>
                <c:pt idx="21">
                  <c:v>0.51000330000000005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diamond"/>
            <c:size val="5"/>
          </c:marker>
          <c:dPt>
            <c:idx val="1"/>
            <c:marker>
              <c:symbol val="triangle"/>
              <c:size val="5"/>
            </c:marker>
            <c:bubble3D val="0"/>
          </c:dPt>
          <c:dPt>
            <c:idx val="2"/>
            <c:marker>
              <c:spPr>
                <a:solidFill>
                  <a:schemeClr val="accent6"/>
                </a:solidFill>
                <a:ln>
                  <a:solidFill>
                    <a:schemeClr val="accent6"/>
                  </a:solidFill>
                </a:ln>
              </c:spPr>
            </c:marker>
            <c:bubble3D val="0"/>
          </c:dPt>
          <c:dPt>
            <c:idx val="3"/>
            <c:marker>
              <c:symbol val="triangle"/>
              <c:size val="5"/>
              <c:spPr>
                <a:solidFill>
                  <a:schemeClr val="accent6"/>
                </a:solidFill>
                <a:ln>
                  <a:solidFill>
                    <a:schemeClr val="accent6"/>
                  </a:solidFill>
                </a:ln>
              </c:spPr>
            </c:marker>
            <c:bubble3D val="0"/>
          </c:dPt>
          <c:dPt>
            <c:idx val="5"/>
            <c:marker>
              <c:symbol val="triangle"/>
              <c:size val="5"/>
            </c:marker>
            <c:bubble3D val="0"/>
          </c:dPt>
          <c:dPt>
            <c:idx val="6"/>
            <c:marker>
              <c:spPr>
                <a:solidFill>
                  <a:schemeClr val="accent6"/>
                </a:solidFill>
                <a:ln>
                  <a:solidFill>
                    <a:schemeClr val="accent6"/>
                  </a:solidFill>
                </a:ln>
              </c:spPr>
            </c:marker>
            <c:bubble3D val="0"/>
          </c:dPt>
          <c:dPt>
            <c:idx val="7"/>
            <c:marker>
              <c:symbol val="triangle"/>
              <c:size val="5"/>
              <c:spPr>
                <a:solidFill>
                  <a:schemeClr val="accent6"/>
                </a:solidFill>
                <a:ln>
                  <a:solidFill>
                    <a:schemeClr val="accent6"/>
                  </a:solidFill>
                </a:ln>
              </c:spPr>
            </c:marker>
            <c:bubble3D val="0"/>
          </c:dPt>
          <c:dPt>
            <c:idx val="9"/>
            <c:marker>
              <c:symbol val="triangle"/>
              <c:size val="5"/>
            </c:marker>
            <c:bubble3D val="0"/>
          </c:dPt>
          <c:dPt>
            <c:idx val="10"/>
            <c:marker>
              <c:spPr>
                <a:solidFill>
                  <a:schemeClr val="accent6"/>
                </a:solidFill>
                <a:ln>
                  <a:solidFill>
                    <a:schemeClr val="accent6"/>
                  </a:solidFill>
                </a:ln>
              </c:spPr>
            </c:marker>
            <c:bubble3D val="0"/>
          </c:dPt>
          <c:dPt>
            <c:idx val="11"/>
            <c:marker>
              <c:symbol val="triangle"/>
              <c:size val="5"/>
              <c:spPr>
                <a:solidFill>
                  <a:schemeClr val="accent6"/>
                </a:solidFill>
                <a:ln>
                  <a:solidFill>
                    <a:schemeClr val="accent6"/>
                  </a:solidFill>
                </a:ln>
              </c:spPr>
            </c:marker>
            <c:bubble3D val="0"/>
          </c:dPt>
          <c:dPt>
            <c:idx val="13"/>
            <c:marker>
              <c:symbol val="triangle"/>
              <c:size val="5"/>
            </c:marker>
            <c:bubble3D val="0"/>
          </c:dPt>
          <c:dPt>
            <c:idx val="14"/>
            <c:marker>
              <c:spPr>
                <a:solidFill>
                  <a:schemeClr val="accent6"/>
                </a:solidFill>
                <a:ln>
                  <a:solidFill>
                    <a:schemeClr val="accent6"/>
                  </a:solidFill>
                </a:ln>
              </c:spPr>
            </c:marker>
            <c:bubble3D val="0"/>
          </c:dPt>
          <c:dPt>
            <c:idx val="15"/>
            <c:marker>
              <c:symbol val="triangle"/>
              <c:size val="5"/>
              <c:spPr>
                <a:solidFill>
                  <a:schemeClr val="accent6"/>
                </a:solidFill>
                <a:ln>
                  <a:solidFill>
                    <a:schemeClr val="accent6"/>
                  </a:solidFill>
                </a:ln>
              </c:spPr>
            </c:marker>
            <c:bubble3D val="0"/>
          </c:dPt>
          <c:dPt>
            <c:idx val="16"/>
            <c:marker>
              <c:spPr>
                <a:solidFill>
                  <a:schemeClr val="accent6"/>
                </a:solidFill>
                <a:ln>
                  <a:solidFill>
                    <a:schemeClr val="accent6"/>
                  </a:solidFill>
                </a:ln>
              </c:spPr>
            </c:marker>
            <c:bubble3D val="0"/>
          </c:dPt>
          <c:dPt>
            <c:idx val="17"/>
            <c:marker>
              <c:symbol val="triangle"/>
              <c:size val="5"/>
              <c:spPr>
                <a:solidFill>
                  <a:schemeClr val="accent6"/>
                </a:solidFill>
                <a:ln>
                  <a:solidFill>
                    <a:schemeClr val="accent6"/>
                  </a:solidFill>
                </a:ln>
              </c:spPr>
            </c:marker>
            <c:bubble3D val="0"/>
          </c:dPt>
          <c:dPt>
            <c:idx val="18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  <c:bubble3D val="0"/>
          </c:dPt>
          <c:dPt>
            <c:idx val="19"/>
            <c:marker>
              <c:symbol val="triangl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  <c:bubble3D val="0"/>
          </c:dPt>
          <c:dPt>
            <c:idx val="20"/>
            <c:marker>
              <c:spPr>
                <a:solidFill>
                  <a:schemeClr val="accent6"/>
                </a:solidFill>
                <a:ln>
                  <a:solidFill>
                    <a:schemeClr val="accent6"/>
                  </a:solidFill>
                </a:ln>
              </c:spPr>
            </c:marker>
            <c:bubble3D val="0"/>
          </c:dPt>
          <c:dPt>
            <c:idx val="21"/>
            <c:marker>
              <c:symbol val="triangle"/>
              <c:size val="5"/>
              <c:spPr>
                <a:solidFill>
                  <a:schemeClr val="accent6"/>
                </a:solidFill>
                <a:ln>
                  <a:solidFill>
                    <a:schemeClr val="accent6"/>
                  </a:solidFill>
                </a:ln>
              </c:spPr>
            </c:marker>
            <c:bubble3D val="0"/>
          </c:dPt>
          <c:cat>
            <c:strRef>
              <c:f>'Annotator-IAA'!$A$2:$A$23</c:f>
              <c:strCache>
                <c:ptCount val="22"/>
                <c:pt idx="0">
                  <c:v>English SCT_ONLY Strict</c:v>
                </c:pt>
                <c:pt idx="1">
                  <c:v>English SCT_ONLY Loose</c:v>
                </c:pt>
                <c:pt idx="2">
                  <c:v>English UMLS_EXT Strict</c:v>
                </c:pt>
                <c:pt idx="3">
                  <c:v>English UMLS_EXT Loose</c:v>
                </c:pt>
                <c:pt idx="4">
                  <c:v>Swedish SCT_ONLY Strict</c:v>
                </c:pt>
                <c:pt idx="5">
                  <c:v>Swedish SCT_ONLY Loose</c:v>
                </c:pt>
                <c:pt idx="6">
                  <c:v>Swedish UMLS_EXT Strict</c:v>
                </c:pt>
                <c:pt idx="7">
                  <c:v>Swedish UMLS_EXT Loose</c:v>
                </c:pt>
                <c:pt idx="8">
                  <c:v>Dutch SCT_ONLY Strict</c:v>
                </c:pt>
                <c:pt idx="9">
                  <c:v>Dutch SCT_ONLY Loose</c:v>
                </c:pt>
                <c:pt idx="10">
                  <c:v>Dutch UMLS_EXT Strict</c:v>
                </c:pt>
                <c:pt idx="11">
                  <c:v>Dutch UMLS_EXT Loose</c:v>
                </c:pt>
                <c:pt idx="12">
                  <c:v>French SCT_ONLY Strict</c:v>
                </c:pt>
                <c:pt idx="13">
                  <c:v>French SCT_ONLY Loose</c:v>
                </c:pt>
                <c:pt idx="14">
                  <c:v>French UMLS_EXT Strict</c:v>
                </c:pt>
                <c:pt idx="15">
                  <c:v>French UMLS_EXT Loose</c:v>
                </c:pt>
                <c:pt idx="16">
                  <c:v>German UMLS_EXT Strict</c:v>
                </c:pt>
                <c:pt idx="17">
                  <c:v>German UMLS_EXT Loose</c:v>
                </c:pt>
                <c:pt idx="18">
                  <c:v>German LOCAL Strict</c:v>
                </c:pt>
                <c:pt idx="19">
                  <c:v>German LOCAL Loose</c:v>
                </c:pt>
                <c:pt idx="20">
                  <c:v>Finnish UMLS_EXT Strict</c:v>
                </c:pt>
                <c:pt idx="21">
                  <c:v>Finnish UMLS_EXT Loose</c:v>
                </c:pt>
              </c:strCache>
            </c:strRef>
          </c:cat>
          <c:val>
            <c:numRef>
              <c:f>'Annotator-IAA'!$D$2:$D$23</c:f>
              <c:numCache>
                <c:formatCode>0.00</c:formatCode>
                <c:ptCount val="22"/>
                <c:pt idx="0">
                  <c:v>0.37370160000000002</c:v>
                </c:pt>
                <c:pt idx="1">
                  <c:v>0.64159290000000002</c:v>
                </c:pt>
                <c:pt idx="2">
                  <c:v>0.35692770000000001</c:v>
                </c:pt>
                <c:pt idx="3">
                  <c:v>0.63593949999999999</c:v>
                </c:pt>
                <c:pt idx="4">
                  <c:v>0.30207600000000001</c:v>
                </c:pt>
                <c:pt idx="5">
                  <c:v>0.55362829999999996</c:v>
                </c:pt>
                <c:pt idx="6">
                  <c:v>0.48471809999999999</c:v>
                </c:pt>
                <c:pt idx="7">
                  <c:v>0.73926190000000003</c:v>
                </c:pt>
                <c:pt idx="8">
                  <c:v>0.30086429999999997</c:v>
                </c:pt>
                <c:pt idx="9">
                  <c:v>0.55398570000000003</c:v>
                </c:pt>
                <c:pt idx="10">
                  <c:v>0.45135510000000001</c:v>
                </c:pt>
                <c:pt idx="11">
                  <c:v>0.69583200000000001</c:v>
                </c:pt>
                <c:pt idx="12">
                  <c:v>0.21870419999999999</c:v>
                </c:pt>
                <c:pt idx="13">
                  <c:v>0.40378920000000001</c:v>
                </c:pt>
                <c:pt idx="14">
                  <c:v>0.3571143</c:v>
                </c:pt>
                <c:pt idx="15">
                  <c:v>0.56526469999999995</c:v>
                </c:pt>
                <c:pt idx="16">
                  <c:v>0.48948419999999998</c:v>
                </c:pt>
                <c:pt idx="17">
                  <c:v>0.73149339999999996</c:v>
                </c:pt>
                <c:pt idx="18">
                  <c:v>0.45548169999999999</c:v>
                </c:pt>
                <c:pt idx="19">
                  <c:v>0.69987299999999997</c:v>
                </c:pt>
                <c:pt idx="20">
                  <c:v>0.30422949999999999</c:v>
                </c:pt>
                <c:pt idx="21">
                  <c:v>0.46610580000000001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225027584"/>
        <c:axId val="225029120"/>
      </c:stockChart>
      <c:catAx>
        <c:axId val="225027584"/>
        <c:scaling>
          <c:orientation val="minMax"/>
        </c:scaling>
        <c:delete val="0"/>
        <c:axPos val="b"/>
        <c:majorTickMark val="out"/>
        <c:minorTickMark val="none"/>
        <c:tickLblPos val="nextTo"/>
        <c:crossAx val="225029120"/>
        <c:crosses val="autoZero"/>
        <c:auto val="1"/>
        <c:lblAlgn val="ctr"/>
        <c:lblOffset val="100"/>
        <c:noMultiLvlLbl val="0"/>
      </c:catAx>
      <c:valAx>
        <c:axId val="225029120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25027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'Annotator-IAA'!$B$36</c:f>
              <c:strCache>
                <c:ptCount val="1"/>
                <c:pt idx="0">
                  <c:v>Strict α SCT_ONLY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'Annotator-IAA'!$D$37:$D$40</c:f>
                <c:numCache>
                  <c:formatCode>General</c:formatCode>
                  <c:ptCount val="4"/>
                  <c:pt idx="0">
                    <c:v>4.3549099999999952E-2</c:v>
                  </c:pt>
                  <c:pt idx="1">
                    <c:v>3.8807199999999986E-2</c:v>
                  </c:pt>
                  <c:pt idx="2">
                    <c:v>5.3731300000000037E-2</c:v>
                  </c:pt>
                  <c:pt idx="3">
                    <c:v>4.8952400000000035E-2</c:v>
                  </c:pt>
                </c:numCache>
              </c:numRef>
            </c:plus>
            <c:minus>
              <c:numRef>
                <c:f>'Annotator-IAA'!$E$37:$E$40</c:f>
                <c:numCache>
                  <c:formatCode>General</c:formatCode>
                  <c:ptCount val="4"/>
                  <c:pt idx="0">
                    <c:v>4.3549100000000007E-2</c:v>
                  </c:pt>
                  <c:pt idx="1">
                    <c:v>3.8807100000000039E-2</c:v>
                  </c:pt>
                  <c:pt idx="2">
                    <c:v>5.3731399999999985E-2</c:v>
                  </c:pt>
                  <c:pt idx="3">
                    <c:v>4.8952399999999979E-2</c:v>
                  </c:pt>
                </c:numCache>
              </c:numRef>
            </c:minus>
          </c:errBars>
          <c:cat>
            <c:strRef>
              <c:f>'Annotator-IAA'!$A$37:$A$40</c:f>
              <c:strCache>
                <c:ptCount val="4"/>
                <c:pt idx="0">
                  <c:v>English</c:v>
                </c:pt>
                <c:pt idx="1">
                  <c:v>Swedish</c:v>
                </c:pt>
                <c:pt idx="2">
                  <c:v>Dutch</c:v>
                </c:pt>
                <c:pt idx="3">
                  <c:v>French</c:v>
                </c:pt>
              </c:strCache>
            </c:strRef>
          </c:cat>
          <c:val>
            <c:numRef>
              <c:f>'Annotator-IAA'!$B$37:$B$40</c:f>
              <c:numCache>
                <c:formatCode>0.00</c:formatCode>
                <c:ptCount val="4"/>
                <c:pt idx="0">
                  <c:v>0.37370160000000002</c:v>
                </c:pt>
                <c:pt idx="1">
                  <c:v>0.30207600000000001</c:v>
                </c:pt>
                <c:pt idx="2">
                  <c:v>0.30086429999999997</c:v>
                </c:pt>
                <c:pt idx="3">
                  <c:v>0.21870419999999999</c:v>
                </c:pt>
              </c:numCache>
            </c:numRef>
          </c:val>
        </c:ser>
        <c:ser>
          <c:idx val="1"/>
          <c:order val="1"/>
          <c:tx>
            <c:strRef>
              <c:f>'Annotator-IAA'!$C$36</c:f>
              <c:strCache>
                <c:ptCount val="1"/>
                <c:pt idx="0">
                  <c:v>Strict α UML_EXT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'Annotator-IAA'!$F$37:$F$40</c:f>
                <c:numCache>
                  <c:formatCode>General</c:formatCode>
                  <c:ptCount val="4"/>
                  <c:pt idx="0">
                    <c:v>4.1702599999999979E-2</c:v>
                  </c:pt>
                  <c:pt idx="1">
                    <c:v>5.1763500000000018E-2</c:v>
                  </c:pt>
                  <c:pt idx="2">
                    <c:v>5.1437399999999966E-2</c:v>
                  </c:pt>
                  <c:pt idx="3">
                    <c:v>5.7061899999999999E-2</c:v>
                  </c:pt>
                </c:numCache>
              </c:numRef>
            </c:plus>
            <c:minus>
              <c:numRef>
                <c:f>'Annotator-IAA'!$G$37:$G$40</c:f>
                <c:numCache>
                  <c:formatCode>General</c:formatCode>
                  <c:ptCount val="4"/>
                  <c:pt idx="0">
                    <c:v>4.1702500000000031E-2</c:v>
                  </c:pt>
                  <c:pt idx="1">
                    <c:v>5.1763499999999962E-2</c:v>
                  </c:pt>
                  <c:pt idx="2">
                    <c:v>5.1437400000000022E-2</c:v>
                  </c:pt>
                  <c:pt idx="3">
                    <c:v>5.7061799999999996E-2</c:v>
                  </c:pt>
                </c:numCache>
              </c:numRef>
            </c:minus>
          </c:errBars>
          <c:cat>
            <c:strRef>
              <c:f>'Annotator-IAA'!$A$37:$A$40</c:f>
              <c:strCache>
                <c:ptCount val="4"/>
                <c:pt idx="0">
                  <c:v>English</c:v>
                </c:pt>
                <c:pt idx="1">
                  <c:v>Swedish</c:v>
                </c:pt>
                <c:pt idx="2">
                  <c:v>Dutch</c:v>
                </c:pt>
                <c:pt idx="3">
                  <c:v>French</c:v>
                </c:pt>
              </c:strCache>
            </c:strRef>
          </c:cat>
          <c:val>
            <c:numRef>
              <c:f>'Annotator-IAA'!$C$37:$C$40</c:f>
              <c:numCache>
                <c:formatCode>0.00</c:formatCode>
                <c:ptCount val="4"/>
                <c:pt idx="0">
                  <c:v>0.35692770000000001</c:v>
                </c:pt>
                <c:pt idx="1">
                  <c:v>0.48471809999999999</c:v>
                </c:pt>
                <c:pt idx="2">
                  <c:v>0.45135510000000001</c:v>
                </c:pt>
                <c:pt idx="3">
                  <c:v>0.3571143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651328"/>
        <c:axId val="225673600"/>
      </c:barChart>
      <c:catAx>
        <c:axId val="225651328"/>
        <c:scaling>
          <c:orientation val="minMax"/>
        </c:scaling>
        <c:delete val="0"/>
        <c:axPos val="b"/>
        <c:majorTickMark val="out"/>
        <c:minorTickMark val="none"/>
        <c:tickLblPos val="nextTo"/>
        <c:crossAx val="225673600"/>
        <c:crosses val="autoZero"/>
        <c:auto val="1"/>
        <c:lblAlgn val="ctr"/>
        <c:lblOffset val="100"/>
        <c:noMultiLvlLbl val="0"/>
      </c:catAx>
      <c:valAx>
        <c:axId val="225673600"/>
        <c:scaling>
          <c:orientation val="minMax"/>
          <c:max val="1"/>
          <c:min val="0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225651328"/>
        <c:crosses val="autoZero"/>
        <c:crossBetween val="between"/>
        <c:majorUnit val="0.1"/>
        <c:minorUnit val="0.1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'Annotator-IAA'!$B$45</c:f>
              <c:strCache>
                <c:ptCount val="1"/>
                <c:pt idx="0">
                  <c:v>Loose α SCT_ONLY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'Annotator-IAA'!$D$46:$D$49</c:f>
                <c:numCache>
                  <c:formatCode>General</c:formatCode>
                  <c:ptCount val="4"/>
                  <c:pt idx="0">
                    <c:v>4.4835999999999987E-2</c:v>
                  </c:pt>
                  <c:pt idx="1">
                    <c:v>4.6180600000000016E-2</c:v>
                  </c:pt>
                  <c:pt idx="2">
                    <c:v>6.3242200000000026E-2</c:v>
                  </c:pt>
                  <c:pt idx="3">
                    <c:v>6.5021400000000007E-2</c:v>
                  </c:pt>
                </c:numCache>
              </c:numRef>
            </c:plus>
            <c:minus>
              <c:numRef>
                <c:f>'Annotator-IAA'!$E$46:$E$49</c:f>
                <c:numCache>
                  <c:formatCode>General</c:formatCode>
                  <c:ptCount val="4"/>
                  <c:pt idx="0">
                    <c:v>4.4835999999999987E-2</c:v>
                  </c:pt>
                  <c:pt idx="1">
                    <c:v>4.6180600000000016E-2</c:v>
                  </c:pt>
                  <c:pt idx="2">
                    <c:v>6.3242300000000029E-2</c:v>
                  </c:pt>
                  <c:pt idx="3">
                    <c:v>6.502150000000001E-2</c:v>
                  </c:pt>
                </c:numCache>
              </c:numRef>
            </c:minus>
          </c:errBars>
          <c:cat>
            <c:strRef>
              <c:f>'Annotator-IAA'!$A$46:$A$49</c:f>
              <c:strCache>
                <c:ptCount val="4"/>
                <c:pt idx="0">
                  <c:v>English</c:v>
                </c:pt>
                <c:pt idx="1">
                  <c:v>Swedish</c:v>
                </c:pt>
                <c:pt idx="2">
                  <c:v>Dutch</c:v>
                </c:pt>
                <c:pt idx="3">
                  <c:v>French</c:v>
                </c:pt>
              </c:strCache>
            </c:strRef>
          </c:cat>
          <c:val>
            <c:numRef>
              <c:f>'Annotator-IAA'!$B$46:$B$49</c:f>
              <c:numCache>
                <c:formatCode>0.00</c:formatCode>
                <c:ptCount val="4"/>
                <c:pt idx="0">
                  <c:v>0.64159290000000002</c:v>
                </c:pt>
                <c:pt idx="1">
                  <c:v>0.55362829999999996</c:v>
                </c:pt>
                <c:pt idx="2">
                  <c:v>0.55398570000000003</c:v>
                </c:pt>
                <c:pt idx="3">
                  <c:v>0.40378920000000001</c:v>
                </c:pt>
              </c:numCache>
            </c:numRef>
          </c:val>
        </c:ser>
        <c:ser>
          <c:idx val="1"/>
          <c:order val="1"/>
          <c:tx>
            <c:strRef>
              <c:f>'Annotator-IAA'!$C$45</c:f>
              <c:strCache>
                <c:ptCount val="1"/>
                <c:pt idx="0">
                  <c:v>Loose α UML_EXT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'Annotator-IAA'!$F$46:$F$49</c:f>
                <c:numCache>
                  <c:formatCode>General</c:formatCode>
                  <c:ptCount val="4"/>
                  <c:pt idx="0">
                    <c:v>4.2858399999999963E-2</c:v>
                  </c:pt>
                  <c:pt idx="1">
                    <c:v>4.2338099999999934E-2</c:v>
                  </c:pt>
                  <c:pt idx="2">
                    <c:v>4.8924399999999979E-2</c:v>
                  </c:pt>
                  <c:pt idx="3">
                    <c:v>5.8729400000000043E-2</c:v>
                  </c:pt>
                </c:numCache>
              </c:numRef>
            </c:plus>
            <c:minus>
              <c:numRef>
                <c:f>'Annotator-IAA'!$G$46:$G$49</c:f>
                <c:numCache>
                  <c:formatCode>General</c:formatCode>
                  <c:ptCount val="4"/>
                  <c:pt idx="0">
                    <c:v>4.2858399999999963E-2</c:v>
                  </c:pt>
                  <c:pt idx="1">
                    <c:v>4.2338100000000045E-2</c:v>
                  </c:pt>
                  <c:pt idx="2">
                    <c:v>4.8924399999999979E-2</c:v>
                  </c:pt>
                  <c:pt idx="3">
                    <c:v>5.872949999999999E-2</c:v>
                  </c:pt>
                </c:numCache>
              </c:numRef>
            </c:minus>
          </c:errBars>
          <c:cat>
            <c:strRef>
              <c:f>'Annotator-IAA'!$A$46:$A$49</c:f>
              <c:strCache>
                <c:ptCount val="4"/>
                <c:pt idx="0">
                  <c:v>English</c:v>
                </c:pt>
                <c:pt idx="1">
                  <c:v>Swedish</c:v>
                </c:pt>
                <c:pt idx="2">
                  <c:v>Dutch</c:v>
                </c:pt>
                <c:pt idx="3">
                  <c:v>French</c:v>
                </c:pt>
              </c:strCache>
            </c:strRef>
          </c:cat>
          <c:val>
            <c:numRef>
              <c:f>'Annotator-IAA'!$C$46:$C$49</c:f>
              <c:numCache>
                <c:formatCode>0.00</c:formatCode>
                <c:ptCount val="4"/>
                <c:pt idx="0">
                  <c:v>0.63593949999999999</c:v>
                </c:pt>
                <c:pt idx="1">
                  <c:v>0.73926190000000003</c:v>
                </c:pt>
                <c:pt idx="2">
                  <c:v>0.69583200000000001</c:v>
                </c:pt>
                <c:pt idx="3">
                  <c:v>0.56526469999999995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695616"/>
        <c:axId val="225697152"/>
      </c:barChart>
      <c:catAx>
        <c:axId val="225695616"/>
        <c:scaling>
          <c:orientation val="minMax"/>
        </c:scaling>
        <c:delete val="0"/>
        <c:axPos val="b"/>
        <c:majorTickMark val="out"/>
        <c:minorTickMark val="none"/>
        <c:tickLblPos val="nextTo"/>
        <c:crossAx val="225697152"/>
        <c:crosses val="autoZero"/>
        <c:auto val="1"/>
        <c:lblAlgn val="ctr"/>
        <c:lblOffset val="100"/>
        <c:noMultiLvlLbl val="0"/>
      </c:catAx>
      <c:valAx>
        <c:axId val="225697152"/>
        <c:scaling>
          <c:orientation val="minMax"/>
          <c:max val="1"/>
          <c:min val="0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22569561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2224508794427799"/>
          <c:y val="2.6932085550724037E-2"/>
          <c:w val="0.75262499999999999"/>
          <c:h val="8.3937499999999998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stockChart>
        <c:ser>
          <c:idx val="0"/>
          <c:order val="0"/>
          <c:tx>
            <c:strRef>
              <c:f>'Alpha IAA'!$B$1</c:f>
              <c:strCache>
                <c:ptCount val="1"/>
                <c:pt idx="0">
                  <c:v>95% CI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'Alpha IAA'!$A$2:$A$11</c:f>
              <c:strCache>
                <c:ptCount val="10"/>
                <c:pt idx="0">
                  <c:v>English SCT_ONLY</c:v>
                </c:pt>
                <c:pt idx="1">
                  <c:v>Swedish SCT_ONLY</c:v>
                </c:pt>
                <c:pt idx="2">
                  <c:v>Dutch SCT_ONLY</c:v>
                </c:pt>
                <c:pt idx="3">
                  <c:v>French SCT_ONLY</c:v>
                </c:pt>
                <c:pt idx="4">
                  <c:v>English UMLS_EXT</c:v>
                </c:pt>
                <c:pt idx="5">
                  <c:v>Swedish UMLS_EXT</c:v>
                </c:pt>
                <c:pt idx="6">
                  <c:v>Dutch UMLS_EXT</c:v>
                </c:pt>
                <c:pt idx="7">
                  <c:v>French UMLS_EXT</c:v>
                </c:pt>
                <c:pt idx="8">
                  <c:v>German UMLS_EXT</c:v>
                </c:pt>
                <c:pt idx="9">
                  <c:v>German LOCAL</c:v>
                </c:pt>
              </c:strCache>
            </c:strRef>
          </c:cat>
          <c:val>
            <c:numRef>
              <c:f>'Alpha IAA'!$B$2:$B$11</c:f>
              <c:numCache>
                <c:formatCode>0.00</c:formatCode>
                <c:ptCount val="10"/>
                <c:pt idx="0">
                  <c:v>0.35815619999999998</c:v>
                </c:pt>
                <c:pt idx="1">
                  <c:v>0.30970350000000002</c:v>
                </c:pt>
                <c:pt idx="2">
                  <c:v>0.33615050000000002</c:v>
                </c:pt>
                <c:pt idx="3">
                  <c:v>0.27227960000000001</c:v>
                </c:pt>
                <c:pt idx="4">
                  <c:v>0.3632436</c:v>
                </c:pt>
                <c:pt idx="5">
                  <c:v>0.37589980000000001</c:v>
                </c:pt>
                <c:pt idx="6">
                  <c:v>0.41031509999999999</c:v>
                </c:pt>
                <c:pt idx="7">
                  <c:v>0.25912950000000001</c:v>
                </c:pt>
                <c:pt idx="8">
                  <c:v>0.43430200000000002</c:v>
                </c:pt>
                <c:pt idx="9">
                  <c:v>0.37674659999999999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'Alpha IAA'!$C$1</c:f>
              <c:strCache>
                <c:ptCount val="1"/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'Alpha IAA'!$A$2:$A$11</c:f>
              <c:strCache>
                <c:ptCount val="10"/>
                <c:pt idx="0">
                  <c:v>English SCT_ONLY</c:v>
                </c:pt>
                <c:pt idx="1">
                  <c:v>Swedish SCT_ONLY</c:v>
                </c:pt>
                <c:pt idx="2">
                  <c:v>Dutch SCT_ONLY</c:v>
                </c:pt>
                <c:pt idx="3">
                  <c:v>French SCT_ONLY</c:v>
                </c:pt>
                <c:pt idx="4">
                  <c:v>English UMLS_EXT</c:v>
                </c:pt>
                <c:pt idx="5">
                  <c:v>Swedish UMLS_EXT</c:v>
                </c:pt>
                <c:pt idx="6">
                  <c:v>Dutch UMLS_EXT</c:v>
                </c:pt>
                <c:pt idx="7">
                  <c:v>French UMLS_EXT</c:v>
                </c:pt>
                <c:pt idx="8">
                  <c:v>German UMLS_EXT</c:v>
                </c:pt>
                <c:pt idx="9">
                  <c:v>German LOCAL</c:v>
                </c:pt>
              </c:strCache>
            </c:strRef>
          </c:cat>
          <c:val>
            <c:numRef>
              <c:f>'Alpha IAA'!$C$2:$C$11</c:f>
              <c:numCache>
                <c:formatCode>0.00</c:formatCode>
                <c:ptCount val="10"/>
                <c:pt idx="0">
                  <c:v>0.44362760000000001</c:v>
                </c:pt>
                <c:pt idx="1">
                  <c:v>0.38949080000000003</c:v>
                </c:pt>
                <c:pt idx="2">
                  <c:v>0.41328280000000001</c:v>
                </c:pt>
                <c:pt idx="3">
                  <c:v>0.3493599</c:v>
                </c:pt>
                <c:pt idx="4">
                  <c:v>0.4466195</c:v>
                </c:pt>
                <c:pt idx="5">
                  <c:v>0.44735449999999999</c:v>
                </c:pt>
                <c:pt idx="6">
                  <c:v>0.49439919999999998</c:v>
                </c:pt>
                <c:pt idx="7">
                  <c:v>0.33498359999999999</c:v>
                </c:pt>
                <c:pt idx="8">
                  <c:v>0.51837560000000005</c:v>
                </c:pt>
                <c:pt idx="9">
                  <c:v>0.46087159999999999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'Alpha IAA'!$D$1</c:f>
              <c:strCache>
                <c:ptCount val="1"/>
                <c:pt idx="0">
                  <c:v>Krippendorff's alpha</c:v>
                </c:pt>
              </c:strCache>
            </c:strRef>
          </c:tx>
          <c:spPr>
            <a:ln w="50800">
              <a:noFill/>
            </a:ln>
          </c:spPr>
          <c:marker>
            <c:symbol val="triangle"/>
            <c:size val="9"/>
            <c:spPr>
              <a:solidFill>
                <a:srgbClr val="92D050"/>
              </a:solidFill>
              <a:ln w="0"/>
            </c:spPr>
          </c:marker>
          <c:dPt>
            <c:idx val="0"/>
            <c:marker>
              <c:symbol val="diamond"/>
              <c:size val="9"/>
            </c:marker>
            <c:bubble3D val="0"/>
          </c:dPt>
          <c:dPt>
            <c:idx val="1"/>
            <c:marker>
              <c:symbol val="diamond"/>
              <c:size val="9"/>
              <c:spPr>
                <a:solidFill>
                  <a:srgbClr val="00B0F0"/>
                </a:solidFill>
                <a:ln w="0"/>
              </c:spPr>
            </c:marker>
            <c:bubble3D val="0"/>
          </c:dPt>
          <c:dPt>
            <c:idx val="2"/>
            <c:marker>
              <c:symbol val="diamond"/>
              <c:size val="9"/>
              <c:spPr>
                <a:solidFill>
                  <a:srgbClr val="FF0000"/>
                </a:solidFill>
                <a:ln w="0"/>
              </c:spPr>
            </c:marker>
            <c:bubble3D val="0"/>
          </c:dPt>
          <c:dPt>
            <c:idx val="3"/>
            <c:marker>
              <c:symbol val="diamond"/>
              <c:size val="9"/>
              <c:spPr>
                <a:solidFill>
                  <a:srgbClr val="FFFF00"/>
                </a:solidFill>
                <a:ln w="0"/>
              </c:spPr>
            </c:marker>
            <c:bubble3D val="0"/>
          </c:dPt>
          <c:dPt>
            <c:idx val="5"/>
            <c:marker>
              <c:spPr>
                <a:solidFill>
                  <a:srgbClr val="00B0F0"/>
                </a:solidFill>
                <a:ln w="0"/>
              </c:spPr>
            </c:marker>
            <c:bubble3D val="0"/>
          </c:dPt>
          <c:dPt>
            <c:idx val="6"/>
            <c:marker>
              <c:spPr>
                <a:solidFill>
                  <a:srgbClr val="FF0000"/>
                </a:solidFill>
                <a:ln w="0"/>
              </c:spPr>
            </c:marker>
            <c:bubble3D val="0"/>
          </c:dPt>
          <c:dPt>
            <c:idx val="7"/>
            <c:marker>
              <c:spPr>
                <a:solidFill>
                  <a:srgbClr val="FFFF00"/>
                </a:solidFill>
                <a:ln w="0"/>
              </c:spPr>
            </c:marker>
            <c:bubble3D val="0"/>
          </c:dPt>
          <c:dPt>
            <c:idx val="8"/>
            <c:marker>
              <c:spPr>
                <a:solidFill>
                  <a:srgbClr val="FFC000"/>
                </a:solidFill>
                <a:ln w="0"/>
              </c:spPr>
            </c:marker>
            <c:bubble3D val="0"/>
          </c:dPt>
          <c:dPt>
            <c:idx val="9"/>
            <c:marker>
              <c:symbol val="circle"/>
              <c:size val="9"/>
              <c:spPr>
                <a:solidFill>
                  <a:srgbClr val="FFC000"/>
                </a:solidFill>
                <a:ln w="0"/>
              </c:spPr>
            </c:marker>
            <c:bubble3D val="0"/>
          </c:dPt>
          <c:cat>
            <c:strRef>
              <c:f>'Alpha IAA'!$A$2:$A$11</c:f>
              <c:strCache>
                <c:ptCount val="10"/>
                <c:pt idx="0">
                  <c:v>English SCT_ONLY</c:v>
                </c:pt>
                <c:pt idx="1">
                  <c:v>Swedish SCT_ONLY</c:v>
                </c:pt>
                <c:pt idx="2">
                  <c:v>Dutch SCT_ONLY</c:v>
                </c:pt>
                <c:pt idx="3">
                  <c:v>French SCT_ONLY</c:v>
                </c:pt>
                <c:pt idx="4">
                  <c:v>English UMLS_EXT</c:v>
                </c:pt>
                <c:pt idx="5">
                  <c:v>Swedish UMLS_EXT</c:v>
                </c:pt>
                <c:pt idx="6">
                  <c:v>Dutch UMLS_EXT</c:v>
                </c:pt>
                <c:pt idx="7">
                  <c:v>French UMLS_EXT</c:v>
                </c:pt>
                <c:pt idx="8">
                  <c:v>German UMLS_EXT</c:v>
                </c:pt>
                <c:pt idx="9">
                  <c:v>German LOCAL</c:v>
                </c:pt>
              </c:strCache>
            </c:strRef>
          </c:cat>
          <c:val>
            <c:numRef>
              <c:f>'Alpha IAA'!$D$2:$D$11</c:f>
              <c:numCache>
                <c:formatCode>0.00</c:formatCode>
                <c:ptCount val="10"/>
                <c:pt idx="0">
                  <c:v>0.40089190000000002</c:v>
                </c:pt>
                <c:pt idx="1">
                  <c:v>0.34959709999999999</c:v>
                </c:pt>
                <c:pt idx="2">
                  <c:v>0.37471660000000001</c:v>
                </c:pt>
                <c:pt idx="3">
                  <c:v>0.31081979999999998</c:v>
                </c:pt>
                <c:pt idx="4">
                  <c:v>0.4049315</c:v>
                </c:pt>
                <c:pt idx="5">
                  <c:v>0.41162710000000002</c:v>
                </c:pt>
                <c:pt idx="6">
                  <c:v>0.45235710000000001</c:v>
                </c:pt>
                <c:pt idx="7">
                  <c:v>0.2970565</c:v>
                </c:pt>
                <c:pt idx="8">
                  <c:v>0.47633880000000001</c:v>
                </c:pt>
                <c:pt idx="9">
                  <c:v>0.41880909999999999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225225344"/>
        <c:axId val="225231232"/>
      </c:stockChart>
      <c:catAx>
        <c:axId val="225225344"/>
        <c:scaling>
          <c:orientation val="minMax"/>
        </c:scaling>
        <c:delete val="0"/>
        <c:axPos val="b"/>
        <c:majorTickMark val="out"/>
        <c:minorTickMark val="none"/>
        <c:tickLblPos val="nextTo"/>
        <c:crossAx val="225231232"/>
        <c:crosses val="autoZero"/>
        <c:auto val="1"/>
        <c:lblAlgn val="ctr"/>
        <c:lblOffset val="100"/>
        <c:noMultiLvlLbl val="0"/>
      </c:catAx>
      <c:valAx>
        <c:axId val="225231232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25225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stockChart>
        <c:ser>
          <c:idx val="0"/>
          <c:order val="0"/>
          <c:spPr>
            <a:ln w="47625">
              <a:noFill/>
            </a:ln>
          </c:spPr>
          <c:marker>
            <c:symbol val="none"/>
          </c:marker>
          <c:cat>
            <c:strRef>
              <c:f>'Alpha IAA'!$J$2:$J$11</c:f>
              <c:strCache>
                <c:ptCount val="10"/>
                <c:pt idx="0">
                  <c:v>English SCT_ONLY</c:v>
                </c:pt>
                <c:pt idx="1">
                  <c:v>Swedish SCT_ONLY</c:v>
                </c:pt>
                <c:pt idx="2">
                  <c:v>Dutch SCT_ONLY</c:v>
                </c:pt>
                <c:pt idx="3">
                  <c:v>French SCT_ONLY</c:v>
                </c:pt>
                <c:pt idx="4">
                  <c:v>English UMLS_EXT</c:v>
                </c:pt>
                <c:pt idx="5">
                  <c:v>Swedish UMLS_EXT</c:v>
                </c:pt>
                <c:pt idx="6">
                  <c:v>Dutch UMLS_EXT</c:v>
                </c:pt>
                <c:pt idx="7">
                  <c:v>French UMLS_EXT</c:v>
                </c:pt>
                <c:pt idx="8">
                  <c:v>German UMLS_EXT</c:v>
                </c:pt>
                <c:pt idx="9">
                  <c:v>German LOCAL</c:v>
                </c:pt>
              </c:strCache>
            </c:strRef>
          </c:cat>
          <c:val>
            <c:numRef>
              <c:f>'Alpha IAA'!$K$2:$K$11</c:f>
              <c:numCache>
                <c:formatCode>0.00</c:formatCode>
                <c:ptCount val="10"/>
                <c:pt idx="0">
                  <c:v>0.38092179999999998</c:v>
                </c:pt>
                <c:pt idx="1">
                  <c:v>0.31424069999999998</c:v>
                </c:pt>
                <c:pt idx="2">
                  <c:v>0.34941519999999998</c:v>
                </c:pt>
                <c:pt idx="3">
                  <c:v>0.2830741</c:v>
                </c:pt>
                <c:pt idx="4">
                  <c:v>0.38839370000000001</c:v>
                </c:pt>
                <c:pt idx="5">
                  <c:v>0.3844419</c:v>
                </c:pt>
                <c:pt idx="6">
                  <c:v>0.43131079999999999</c:v>
                </c:pt>
                <c:pt idx="7">
                  <c:v>0.28283970000000003</c:v>
                </c:pt>
                <c:pt idx="8">
                  <c:v>0.44799240000000001</c:v>
                </c:pt>
                <c:pt idx="9">
                  <c:v>0.43047350000000001</c:v>
                </c:pt>
              </c:numCache>
            </c:numRef>
          </c:val>
          <c:smooth val="0"/>
        </c:ser>
        <c:ser>
          <c:idx val="1"/>
          <c:order val="1"/>
          <c:spPr>
            <a:ln w="47625">
              <a:noFill/>
            </a:ln>
          </c:spPr>
          <c:marker>
            <c:symbol val="none"/>
          </c:marker>
          <c:cat>
            <c:strRef>
              <c:f>'Alpha IAA'!$J$2:$J$11</c:f>
              <c:strCache>
                <c:ptCount val="10"/>
                <c:pt idx="0">
                  <c:v>English SCT_ONLY</c:v>
                </c:pt>
                <c:pt idx="1">
                  <c:v>Swedish SCT_ONLY</c:v>
                </c:pt>
                <c:pt idx="2">
                  <c:v>Dutch SCT_ONLY</c:v>
                </c:pt>
                <c:pt idx="3">
                  <c:v>French SCT_ONLY</c:v>
                </c:pt>
                <c:pt idx="4">
                  <c:v>English UMLS_EXT</c:v>
                </c:pt>
                <c:pt idx="5">
                  <c:v>Swedish UMLS_EXT</c:v>
                </c:pt>
                <c:pt idx="6">
                  <c:v>Dutch UMLS_EXT</c:v>
                </c:pt>
                <c:pt idx="7">
                  <c:v>French UMLS_EXT</c:v>
                </c:pt>
                <c:pt idx="8">
                  <c:v>German UMLS_EXT</c:v>
                </c:pt>
                <c:pt idx="9">
                  <c:v>German LOCAL</c:v>
                </c:pt>
              </c:strCache>
            </c:strRef>
          </c:cat>
          <c:val>
            <c:numRef>
              <c:f>'Alpha IAA'!$L$2:$L$11</c:f>
              <c:numCache>
                <c:formatCode>0.00</c:formatCode>
                <c:ptCount val="10"/>
                <c:pt idx="0">
                  <c:v>0.46673900000000001</c:v>
                </c:pt>
                <c:pt idx="1">
                  <c:v>0.39415990000000001</c:v>
                </c:pt>
                <c:pt idx="2">
                  <c:v>0.42775750000000001</c:v>
                </c:pt>
                <c:pt idx="3">
                  <c:v>0.3617959</c:v>
                </c:pt>
                <c:pt idx="4">
                  <c:v>0.47197860000000003</c:v>
                </c:pt>
                <c:pt idx="5">
                  <c:v>0.45489600000000002</c:v>
                </c:pt>
                <c:pt idx="6">
                  <c:v>0.51484450000000004</c:v>
                </c:pt>
                <c:pt idx="7">
                  <c:v>0.35855219999999999</c:v>
                </c:pt>
                <c:pt idx="8">
                  <c:v>0.53211399999999998</c:v>
                </c:pt>
                <c:pt idx="9">
                  <c:v>0.51536950000000004</c:v>
                </c:pt>
              </c:numCache>
            </c:numRef>
          </c:val>
          <c:smooth val="0"/>
        </c:ser>
        <c:ser>
          <c:idx val="2"/>
          <c:order val="2"/>
          <c:spPr>
            <a:ln w="47625">
              <a:noFill/>
            </a:ln>
          </c:spPr>
          <c:dPt>
            <c:idx val="0"/>
            <c:marker>
              <c:symbol val="diamond"/>
              <c:size val="9"/>
            </c:marker>
            <c:bubble3D val="0"/>
          </c:dPt>
          <c:dPt>
            <c:idx val="1"/>
            <c:marker>
              <c:symbol val="diamond"/>
              <c:size val="9"/>
              <c:spPr>
                <a:solidFill>
                  <a:srgbClr val="00B0F0"/>
                </a:solidFill>
              </c:spPr>
            </c:marker>
            <c:bubble3D val="0"/>
          </c:dPt>
          <c:dPt>
            <c:idx val="2"/>
            <c:marker>
              <c:symbol val="diamond"/>
              <c:size val="9"/>
              <c:spPr>
                <a:solidFill>
                  <a:srgbClr val="FF0000"/>
                </a:solidFill>
              </c:spPr>
            </c:marker>
            <c:bubble3D val="0"/>
          </c:dPt>
          <c:dPt>
            <c:idx val="3"/>
            <c:marker>
              <c:symbol val="diamond"/>
              <c:size val="9"/>
              <c:spPr>
                <a:solidFill>
                  <a:srgbClr val="FFFF00"/>
                </a:solidFill>
              </c:spPr>
            </c:marker>
            <c:bubble3D val="0"/>
          </c:dPt>
          <c:dPt>
            <c:idx val="5"/>
            <c:marker>
              <c:spPr>
                <a:solidFill>
                  <a:srgbClr val="00B0F0"/>
                </a:solidFill>
              </c:spPr>
            </c:marker>
            <c:bubble3D val="0"/>
          </c:dPt>
          <c:dPt>
            <c:idx val="6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7"/>
            <c:marker>
              <c:spPr>
                <a:solidFill>
                  <a:srgbClr val="FFFF00"/>
                </a:solidFill>
              </c:spPr>
            </c:marker>
            <c:bubble3D val="0"/>
          </c:dPt>
          <c:dPt>
            <c:idx val="8"/>
            <c:marker>
              <c:spPr>
                <a:solidFill>
                  <a:srgbClr val="FFC000"/>
                </a:solidFill>
              </c:spPr>
            </c:marker>
            <c:bubble3D val="0"/>
          </c:dPt>
          <c:dPt>
            <c:idx val="9"/>
            <c:marker>
              <c:symbol val="circle"/>
              <c:size val="9"/>
              <c:spPr>
                <a:solidFill>
                  <a:srgbClr val="FFC000"/>
                </a:solidFill>
              </c:spPr>
            </c:marker>
            <c:bubble3D val="0"/>
          </c:dPt>
          <c:cat>
            <c:strRef>
              <c:f>'Alpha IAA'!$J$2:$J$11</c:f>
              <c:strCache>
                <c:ptCount val="10"/>
                <c:pt idx="0">
                  <c:v>English SCT_ONLY</c:v>
                </c:pt>
                <c:pt idx="1">
                  <c:v>Swedish SCT_ONLY</c:v>
                </c:pt>
                <c:pt idx="2">
                  <c:v>Dutch SCT_ONLY</c:v>
                </c:pt>
                <c:pt idx="3">
                  <c:v>French SCT_ONLY</c:v>
                </c:pt>
                <c:pt idx="4">
                  <c:v>English UMLS_EXT</c:v>
                </c:pt>
                <c:pt idx="5">
                  <c:v>Swedish UMLS_EXT</c:v>
                </c:pt>
                <c:pt idx="6">
                  <c:v>Dutch UMLS_EXT</c:v>
                </c:pt>
                <c:pt idx="7">
                  <c:v>French UMLS_EXT</c:v>
                </c:pt>
                <c:pt idx="8">
                  <c:v>German UMLS_EXT</c:v>
                </c:pt>
                <c:pt idx="9">
                  <c:v>German LOCAL</c:v>
                </c:pt>
              </c:strCache>
            </c:strRef>
          </c:cat>
          <c:val>
            <c:numRef>
              <c:f>'Alpha IAA'!$M$2:$M$11</c:f>
              <c:numCache>
                <c:formatCode>0.00</c:formatCode>
                <c:ptCount val="10"/>
                <c:pt idx="0">
                  <c:v>0.4238304</c:v>
                </c:pt>
                <c:pt idx="1">
                  <c:v>0.35420030000000002</c:v>
                </c:pt>
                <c:pt idx="2">
                  <c:v>0.3885864</c:v>
                </c:pt>
                <c:pt idx="3">
                  <c:v>0.32243500000000003</c:v>
                </c:pt>
                <c:pt idx="4">
                  <c:v>0.43018620000000002</c:v>
                </c:pt>
                <c:pt idx="5">
                  <c:v>0.41966900000000001</c:v>
                </c:pt>
                <c:pt idx="6">
                  <c:v>0.47307759999999999</c:v>
                </c:pt>
                <c:pt idx="7">
                  <c:v>0.32069599999999998</c:v>
                </c:pt>
                <c:pt idx="8">
                  <c:v>0.49005320000000002</c:v>
                </c:pt>
                <c:pt idx="9">
                  <c:v>0.47292149999999999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225337728"/>
        <c:axId val="225339264"/>
      </c:stockChart>
      <c:catAx>
        <c:axId val="225337728"/>
        <c:scaling>
          <c:orientation val="minMax"/>
        </c:scaling>
        <c:delete val="0"/>
        <c:axPos val="b"/>
        <c:majorTickMark val="out"/>
        <c:minorTickMark val="none"/>
        <c:tickLblPos val="nextTo"/>
        <c:crossAx val="225339264"/>
        <c:crosses val="autoZero"/>
        <c:auto val="1"/>
        <c:lblAlgn val="ctr"/>
        <c:lblOffset val="100"/>
        <c:noMultiLvlLbl val="0"/>
      </c:catAx>
      <c:valAx>
        <c:axId val="225339264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25337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[1]IAADescription!$E$27</c:f>
              <c:strCache>
                <c:ptCount val="1"/>
                <c:pt idx="0">
                  <c:v>Strict α SCT_ONLY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[1]IAADescription!$H$28:$H$31</c:f>
                <c:numCache>
                  <c:formatCode>General</c:formatCode>
                  <c:ptCount val="4"/>
                  <c:pt idx="0">
                    <c:v>4.2795799999999995E-2</c:v>
                  </c:pt>
                  <c:pt idx="1">
                    <c:v>3.9969400000000044E-2</c:v>
                  </c:pt>
                  <c:pt idx="2">
                    <c:v>3.8753999999999955E-2</c:v>
                  </c:pt>
                  <c:pt idx="3">
                    <c:v>3.8570400000000005E-2</c:v>
                  </c:pt>
                </c:numCache>
              </c:numRef>
            </c:plus>
            <c:minus>
              <c:numRef>
                <c:f>[1]IAADescription!$G$28:$G$31</c:f>
                <c:numCache>
                  <c:formatCode>General</c:formatCode>
                  <c:ptCount val="4"/>
                  <c:pt idx="0">
                    <c:v>4.2795899999999998E-2</c:v>
                  </c:pt>
                  <c:pt idx="1">
                    <c:v>3.9969399999999988E-2</c:v>
                  </c:pt>
                  <c:pt idx="2">
                    <c:v>3.8754000000000011E-2</c:v>
                  </c:pt>
                  <c:pt idx="3">
                    <c:v>3.8570300000000002E-2</c:v>
                  </c:pt>
                </c:numCache>
              </c:numRef>
            </c:minus>
          </c:errBars>
          <c:cat>
            <c:strRef>
              <c:f>[1]IAADescription!$D$28:$D$31</c:f>
              <c:strCache>
                <c:ptCount val="4"/>
                <c:pt idx="0">
                  <c:v>English</c:v>
                </c:pt>
                <c:pt idx="1">
                  <c:v>Swedish</c:v>
                </c:pt>
                <c:pt idx="2">
                  <c:v>Dutch</c:v>
                </c:pt>
                <c:pt idx="3">
                  <c:v>French</c:v>
                </c:pt>
              </c:strCache>
            </c:strRef>
          </c:cat>
          <c:val>
            <c:numRef>
              <c:f>[1]IAADescription!$E$28:$E$31</c:f>
              <c:numCache>
                <c:formatCode>General</c:formatCode>
                <c:ptCount val="4"/>
                <c:pt idx="0">
                  <c:v>0.400509</c:v>
                </c:pt>
                <c:pt idx="1">
                  <c:v>0.34692469999999997</c:v>
                </c:pt>
                <c:pt idx="2">
                  <c:v>0.37337730000000002</c:v>
                </c:pt>
                <c:pt idx="3">
                  <c:v>0.30898829999999999</c:v>
                </c:pt>
              </c:numCache>
            </c:numRef>
          </c:val>
        </c:ser>
        <c:ser>
          <c:idx val="1"/>
          <c:order val="1"/>
          <c:tx>
            <c:strRef>
              <c:f>[1]IAADescription!$F$27</c:f>
              <c:strCache>
                <c:ptCount val="1"/>
                <c:pt idx="0">
                  <c:v>Strict α UMLS_EXT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[1]IAADescription!$J$28:$J$31</c:f>
                <c:numCache>
                  <c:formatCode>General</c:formatCode>
                  <c:ptCount val="4"/>
                  <c:pt idx="0">
                    <c:v>4.1790999999999967E-2</c:v>
                  </c:pt>
                  <c:pt idx="1">
                    <c:v>3.5831600000000019E-2</c:v>
                  </c:pt>
                  <c:pt idx="2">
                    <c:v>4.2652099999999971E-2</c:v>
                  </c:pt>
                  <c:pt idx="3">
                    <c:v>3.7866799999999978E-2</c:v>
                  </c:pt>
                </c:numCache>
              </c:numRef>
            </c:plus>
            <c:minus>
              <c:numRef>
                <c:f>[1]IAADescription!$I$28:$I$31</c:f>
                <c:numCache>
                  <c:formatCode>General</c:formatCode>
                  <c:ptCount val="4"/>
                  <c:pt idx="0">
                    <c:v>4.1791000000000023E-2</c:v>
                  </c:pt>
                  <c:pt idx="1">
                    <c:v>3.5831600000000019E-2</c:v>
                  </c:pt>
                  <c:pt idx="2">
                    <c:v>4.2652100000000026E-2</c:v>
                  </c:pt>
                  <c:pt idx="3">
                    <c:v>3.7866800000000034E-2</c:v>
                  </c:pt>
                </c:numCache>
              </c:numRef>
            </c:minus>
          </c:errBars>
          <c:cat>
            <c:strRef>
              <c:f>[1]IAADescription!$D$28:$D$31</c:f>
              <c:strCache>
                <c:ptCount val="4"/>
                <c:pt idx="0">
                  <c:v>English</c:v>
                </c:pt>
                <c:pt idx="1">
                  <c:v>Swedish</c:v>
                </c:pt>
                <c:pt idx="2">
                  <c:v>Dutch</c:v>
                </c:pt>
                <c:pt idx="3">
                  <c:v>French</c:v>
                </c:pt>
              </c:strCache>
            </c:strRef>
          </c:cat>
          <c:val>
            <c:numRef>
              <c:f>[1]IAADescription!$F$28:$F$31</c:f>
              <c:numCache>
                <c:formatCode>General</c:formatCode>
                <c:ptCount val="4"/>
                <c:pt idx="0">
                  <c:v>0.40331810000000001</c:v>
                </c:pt>
                <c:pt idx="1">
                  <c:v>0.41092770000000001</c:v>
                </c:pt>
                <c:pt idx="2">
                  <c:v>0.4492469</c:v>
                </c:pt>
                <c:pt idx="3">
                  <c:v>0.29901250000000001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418240"/>
        <c:axId val="225420032"/>
      </c:barChart>
      <c:catAx>
        <c:axId val="225418240"/>
        <c:scaling>
          <c:orientation val="minMax"/>
        </c:scaling>
        <c:delete val="0"/>
        <c:axPos val="b"/>
        <c:majorTickMark val="out"/>
        <c:minorTickMark val="none"/>
        <c:tickLblPos val="nextTo"/>
        <c:crossAx val="225420032"/>
        <c:crosses val="autoZero"/>
        <c:auto val="1"/>
        <c:lblAlgn val="ctr"/>
        <c:lblOffset val="100"/>
        <c:noMultiLvlLbl val="0"/>
      </c:catAx>
      <c:valAx>
        <c:axId val="225420032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541824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366345</xdr:colOff>
      <xdr:row>15</xdr:row>
      <xdr:rowOff>115765</xdr:rowOff>
    </xdr:from>
    <xdr:to>
      <xdr:col>10</xdr:col>
      <xdr:colOff>102576</xdr:colOff>
      <xdr:row>36</xdr:row>
      <xdr:rowOff>80595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1543050</xdr:colOff>
      <xdr:row>31</xdr:row>
      <xdr:rowOff>19050</xdr:rowOff>
    </xdr:from>
    <xdr:to>
      <xdr:col>6</xdr:col>
      <xdr:colOff>752475</xdr:colOff>
      <xdr:row>45</xdr:row>
      <xdr:rowOff>95250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428625</xdr:colOff>
      <xdr:row>31</xdr:row>
      <xdr:rowOff>76200</xdr:rowOff>
    </xdr:from>
    <xdr:to>
      <xdr:col>13</xdr:col>
      <xdr:colOff>428625</xdr:colOff>
      <xdr:row>45</xdr:row>
      <xdr:rowOff>152400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579967</xdr:colOff>
      <xdr:row>0</xdr:row>
      <xdr:rowOff>0</xdr:rowOff>
    </xdr:from>
    <xdr:to>
      <xdr:col>14</xdr:col>
      <xdr:colOff>469900</xdr:colOff>
      <xdr:row>33</xdr:row>
      <xdr:rowOff>46567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383760</xdr:colOff>
      <xdr:row>33</xdr:row>
      <xdr:rowOff>80617</xdr:rowOff>
    </xdr:from>
    <xdr:to>
      <xdr:col>12</xdr:col>
      <xdr:colOff>29760</xdr:colOff>
      <xdr:row>48</xdr:row>
      <xdr:rowOff>28139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52456</xdr:colOff>
      <xdr:row>33</xdr:row>
      <xdr:rowOff>80617</xdr:rowOff>
    </xdr:from>
    <xdr:to>
      <xdr:col>16</xdr:col>
      <xdr:colOff>460456</xdr:colOff>
      <xdr:row>48</xdr:row>
      <xdr:rowOff>28139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11</xdr:row>
      <xdr:rowOff>20418</xdr:rowOff>
    </xdr:from>
    <xdr:to>
      <xdr:col>3</xdr:col>
      <xdr:colOff>1270002</xdr:colOff>
      <xdr:row>39</xdr:row>
      <xdr:rowOff>49803</xdr:rowOff>
    </xdr:to>
    <xdr:graphicFrame macro="">
      <xdr:nvGraphicFramePr>
        <xdr:cNvPr id="13" name="Diagramm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1341197</xdr:colOff>
      <xdr:row>11</xdr:row>
      <xdr:rowOff>19628</xdr:rowOff>
    </xdr:from>
    <xdr:to>
      <xdr:col>9</xdr:col>
      <xdr:colOff>1019848</xdr:colOff>
      <xdr:row>39</xdr:row>
      <xdr:rowOff>57727</xdr:rowOff>
    </xdr:to>
    <xdr:graphicFrame macro="">
      <xdr:nvGraphicFramePr>
        <xdr:cNvPr id="14" name="Diagramm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254847</xdr:colOff>
      <xdr:row>12</xdr:row>
      <xdr:rowOff>179070</xdr:rowOff>
    </xdr:from>
    <xdr:to>
      <xdr:col>10</xdr:col>
      <xdr:colOff>547857</xdr:colOff>
      <xdr:row>28</xdr:row>
      <xdr:rowOff>132991</xdr:rowOff>
    </xdr:to>
    <xdr:grpSp>
      <xdr:nvGrpSpPr>
        <xdr:cNvPr id="2" name="Gruppieren 1"/>
        <xdr:cNvGrpSpPr/>
      </xdr:nvGrpSpPr>
      <xdr:grpSpPr>
        <a:xfrm>
          <a:off x="2534497" y="2388870"/>
          <a:ext cx="5620660" cy="2900321"/>
          <a:chOff x="1615440" y="5810250"/>
          <a:chExt cx="5840370" cy="2880000"/>
        </a:xfrm>
      </xdr:grpSpPr>
      <xdr:graphicFrame macro="">
        <xdr:nvGraphicFramePr>
          <xdr:cNvPr id="3" name="Diagramm 2"/>
          <xdr:cNvGraphicFramePr/>
        </xdr:nvGraphicFramePr>
        <xdr:xfrm>
          <a:off x="1615440" y="5810250"/>
          <a:ext cx="2880000" cy="288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Diagramm 3"/>
          <xdr:cNvGraphicFramePr/>
        </xdr:nvGraphicFramePr>
        <xdr:xfrm>
          <a:off x="4575810" y="5810250"/>
          <a:ext cx="2880000" cy="288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461433</xdr:colOff>
      <xdr:row>20</xdr:row>
      <xdr:rowOff>69849</xdr:rowOff>
    </xdr:from>
    <xdr:to>
      <xdr:col>12</xdr:col>
      <xdr:colOff>376766</xdr:colOff>
      <xdr:row>35</xdr:row>
      <xdr:rowOff>82549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460375</xdr:colOff>
      <xdr:row>36</xdr:row>
      <xdr:rowOff>9525</xdr:rowOff>
    </xdr:from>
    <xdr:to>
      <xdr:col>12</xdr:col>
      <xdr:colOff>460375</xdr:colOff>
      <xdr:row>50</xdr:row>
      <xdr:rowOff>174625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jects\assess%20ct\github\output\IAADescription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ADescription"/>
    </sheetNames>
    <sheetDataSet>
      <sheetData sheetId="0">
        <row r="27">
          <cell r="E27" t="str">
            <v>Strict α SCT_ONLY</v>
          </cell>
          <cell r="F27" t="str">
            <v>Strict α UMLS_EXT</v>
          </cell>
          <cell r="M27" t="str">
            <v>Loose α SCT_ONLY</v>
          </cell>
          <cell r="N27" t="str">
            <v>Loose α UMLS_EXT</v>
          </cell>
        </row>
        <row r="28">
          <cell r="D28" t="str">
            <v>English</v>
          </cell>
          <cell r="E28">
            <v>0.400509</v>
          </cell>
          <cell r="F28">
            <v>0.40331810000000001</v>
          </cell>
          <cell r="G28">
            <v>4.2795899999999998E-2</v>
          </cell>
          <cell r="H28">
            <v>4.2795799999999995E-2</v>
          </cell>
          <cell r="I28">
            <v>4.1791000000000023E-2</v>
          </cell>
          <cell r="J28">
            <v>4.1790999999999967E-2</v>
          </cell>
          <cell r="L28" t="str">
            <v>English</v>
          </cell>
          <cell r="M28">
            <v>0.4238304</v>
          </cell>
          <cell r="N28">
            <v>0.43018620000000002</v>
          </cell>
          <cell r="O28">
            <v>4.2908600000000019E-2</v>
          </cell>
          <cell r="P28">
            <v>4.2908600000000019E-2</v>
          </cell>
          <cell r="Q28">
            <v>4.179250000000001E-2</v>
          </cell>
          <cell r="R28">
            <v>4.1792400000000007E-2</v>
          </cell>
        </row>
        <row r="29">
          <cell r="D29" t="str">
            <v>Swedish</v>
          </cell>
          <cell r="E29">
            <v>0.34692469999999997</v>
          </cell>
          <cell r="F29">
            <v>0.41092770000000001</v>
          </cell>
          <cell r="G29">
            <v>3.9969399999999988E-2</v>
          </cell>
          <cell r="H29">
            <v>3.9969400000000044E-2</v>
          </cell>
          <cell r="I29">
            <v>3.5831600000000019E-2</v>
          </cell>
          <cell r="J29">
            <v>3.5831600000000019E-2</v>
          </cell>
          <cell r="L29" t="str">
            <v>Swedish</v>
          </cell>
          <cell r="M29">
            <v>0.35420030000000002</v>
          </cell>
          <cell r="N29">
            <v>0.41966900000000001</v>
          </cell>
          <cell r="O29">
            <v>3.995960000000004E-2</v>
          </cell>
          <cell r="P29">
            <v>3.9959599999999984E-2</v>
          </cell>
          <cell r="Q29">
            <v>3.5227100000000011E-2</v>
          </cell>
          <cell r="R29">
            <v>3.5227000000000008E-2</v>
          </cell>
        </row>
        <row r="30">
          <cell r="D30" t="str">
            <v>Dutch</v>
          </cell>
          <cell r="E30">
            <v>0.37337730000000002</v>
          </cell>
          <cell r="F30">
            <v>0.4492469</v>
          </cell>
          <cell r="G30">
            <v>3.8754000000000011E-2</v>
          </cell>
          <cell r="H30">
            <v>3.8753999999999955E-2</v>
          </cell>
          <cell r="I30">
            <v>4.2652100000000026E-2</v>
          </cell>
          <cell r="J30">
            <v>4.2652099999999971E-2</v>
          </cell>
          <cell r="L30" t="str">
            <v>Dutch</v>
          </cell>
          <cell r="M30">
            <v>0.3885864</v>
          </cell>
          <cell r="N30">
            <v>0.47307759999999999</v>
          </cell>
          <cell r="O30">
            <v>3.9171200000000017E-2</v>
          </cell>
          <cell r="P30">
            <v>3.9171100000000014E-2</v>
          </cell>
          <cell r="Q30">
            <v>4.1766799999999993E-2</v>
          </cell>
          <cell r="R30">
            <v>4.1766900000000051E-2</v>
          </cell>
        </row>
        <row r="31">
          <cell r="D31" t="str">
            <v>French</v>
          </cell>
          <cell r="E31">
            <v>0.30898829999999999</v>
          </cell>
          <cell r="F31">
            <v>0.29901250000000001</v>
          </cell>
          <cell r="G31">
            <v>3.8570300000000002E-2</v>
          </cell>
          <cell r="H31">
            <v>3.8570400000000005E-2</v>
          </cell>
          <cell r="I31">
            <v>3.7866800000000034E-2</v>
          </cell>
          <cell r="J31">
            <v>3.7866799999999978E-2</v>
          </cell>
          <cell r="L31" t="str">
            <v>French</v>
          </cell>
          <cell r="M31">
            <v>0.32243500000000003</v>
          </cell>
          <cell r="N31">
            <v>0.32069599999999998</v>
          </cell>
          <cell r="O31">
            <v>3.9360900000000032E-2</v>
          </cell>
          <cell r="P31">
            <v>3.9360899999999976E-2</v>
          </cell>
          <cell r="Q31">
            <v>3.7856299999999954E-2</v>
          </cell>
          <cell r="R31">
            <v>3.7856200000000007E-2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85"/>
  <sheetViews>
    <sheetView topLeftCell="A2162" workbookViewId="0">
      <selection activeCell="H1903" sqref="H1903"/>
    </sheetView>
  </sheetViews>
  <sheetFormatPr baseColWidth="10" defaultRowHeight="14.5" x14ac:dyDescent="0.35"/>
  <cols>
    <col min="2" max="2" width="12.7265625" customWidth="1"/>
  </cols>
  <sheetData>
    <row r="1" spans="1:10" ht="15" x14ac:dyDescent="0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ht="15" x14ac:dyDescent="0.5">
      <c r="A2" t="s">
        <v>12</v>
      </c>
      <c r="B2" t="s">
        <v>76</v>
      </c>
      <c r="C2">
        <v>40</v>
      </c>
      <c r="D2">
        <v>351</v>
      </c>
      <c r="E2">
        <v>511</v>
      </c>
      <c r="F2">
        <v>1946</v>
      </c>
      <c r="G2">
        <v>1370</v>
      </c>
      <c r="H2">
        <v>1360</v>
      </c>
      <c r="I2">
        <v>0</v>
      </c>
      <c r="J2">
        <v>3911</v>
      </c>
    </row>
    <row r="3" spans="1:10" ht="15" x14ac:dyDescent="0.5">
      <c r="A3" t="s">
        <v>12</v>
      </c>
      <c r="B3" t="s">
        <v>77</v>
      </c>
      <c r="C3">
        <v>40</v>
      </c>
      <c r="D3">
        <v>358</v>
      </c>
      <c r="E3">
        <v>498</v>
      </c>
      <c r="F3">
        <v>2387</v>
      </c>
      <c r="G3">
        <v>1694</v>
      </c>
      <c r="H3">
        <v>1688</v>
      </c>
      <c r="I3">
        <v>0</v>
      </c>
      <c r="J3">
        <v>3835</v>
      </c>
    </row>
    <row r="4" spans="1:10" ht="15" x14ac:dyDescent="0.5">
      <c r="A4" t="s">
        <v>11</v>
      </c>
      <c r="B4" t="s">
        <v>74</v>
      </c>
      <c r="C4">
        <v>40</v>
      </c>
      <c r="D4">
        <v>354</v>
      </c>
      <c r="E4">
        <v>541</v>
      </c>
      <c r="F4">
        <v>1609</v>
      </c>
      <c r="G4">
        <v>1232</v>
      </c>
      <c r="H4">
        <v>1302</v>
      </c>
      <c r="I4">
        <v>0</v>
      </c>
      <c r="J4">
        <v>3517</v>
      </c>
    </row>
    <row r="5" spans="1:10" ht="15" x14ac:dyDescent="0.5">
      <c r="A5" t="s">
        <v>11</v>
      </c>
      <c r="B5" t="s">
        <v>75</v>
      </c>
      <c r="C5">
        <v>40</v>
      </c>
      <c r="D5">
        <v>328</v>
      </c>
      <c r="E5">
        <v>513</v>
      </c>
      <c r="F5">
        <v>1333</v>
      </c>
      <c r="G5">
        <v>1093</v>
      </c>
      <c r="H5">
        <v>1092</v>
      </c>
      <c r="I5">
        <v>0</v>
      </c>
      <c r="J5">
        <v>3326</v>
      </c>
    </row>
    <row r="6" spans="1:10" ht="15" x14ac:dyDescent="0.5">
      <c r="A6" t="s">
        <v>14</v>
      </c>
      <c r="B6" t="s">
        <v>81</v>
      </c>
      <c r="C6">
        <v>40</v>
      </c>
      <c r="D6">
        <v>342</v>
      </c>
      <c r="E6">
        <v>618</v>
      </c>
      <c r="F6">
        <v>1671</v>
      </c>
      <c r="G6">
        <v>1266</v>
      </c>
      <c r="H6">
        <v>1268</v>
      </c>
      <c r="I6">
        <v>0</v>
      </c>
      <c r="J6">
        <v>3984</v>
      </c>
    </row>
    <row r="7" spans="1:10" ht="15" x14ac:dyDescent="0.5">
      <c r="A7" t="s">
        <v>14</v>
      </c>
      <c r="B7" t="s">
        <v>82</v>
      </c>
      <c r="C7">
        <v>40</v>
      </c>
      <c r="D7" s="1">
        <v>377</v>
      </c>
      <c r="E7" s="1">
        <v>500</v>
      </c>
      <c r="F7" s="1">
        <v>990</v>
      </c>
      <c r="G7" s="1">
        <v>799</v>
      </c>
      <c r="H7" s="1">
        <v>797</v>
      </c>
      <c r="I7" s="1">
        <v>0</v>
      </c>
      <c r="J7">
        <v>4021</v>
      </c>
    </row>
    <row r="8" spans="1:10" ht="15" x14ac:dyDescent="0.5">
      <c r="A8" t="s">
        <v>13</v>
      </c>
      <c r="B8" t="s">
        <v>78</v>
      </c>
      <c r="C8">
        <v>34</v>
      </c>
      <c r="D8">
        <v>285</v>
      </c>
      <c r="E8">
        <v>389</v>
      </c>
      <c r="F8">
        <v>1201</v>
      </c>
      <c r="G8">
        <v>856</v>
      </c>
      <c r="H8">
        <v>876</v>
      </c>
      <c r="I8">
        <v>0</v>
      </c>
      <c r="J8">
        <v>3652</v>
      </c>
    </row>
    <row r="9" spans="1:10" ht="15" x14ac:dyDescent="0.5">
      <c r="A9" t="s">
        <v>13</v>
      </c>
      <c r="B9" t="s">
        <v>79</v>
      </c>
      <c r="C9">
        <v>33</v>
      </c>
      <c r="D9">
        <v>265</v>
      </c>
      <c r="E9">
        <v>369</v>
      </c>
      <c r="F9">
        <v>955</v>
      </c>
      <c r="G9">
        <v>816</v>
      </c>
      <c r="H9">
        <v>828</v>
      </c>
      <c r="I9">
        <v>0</v>
      </c>
      <c r="J9">
        <v>3792</v>
      </c>
    </row>
    <row r="10" spans="1:10" ht="15" x14ac:dyDescent="0.5">
      <c r="A10" t="s">
        <v>13</v>
      </c>
      <c r="B10" t="s">
        <v>80</v>
      </c>
      <c r="C10">
        <v>33</v>
      </c>
      <c r="D10">
        <v>301</v>
      </c>
      <c r="E10">
        <v>440</v>
      </c>
      <c r="F10">
        <v>1606</v>
      </c>
      <c r="G10">
        <v>1156</v>
      </c>
      <c r="H10">
        <v>1157</v>
      </c>
      <c r="I10">
        <v>0</v>
      </c>
      <c r="J10">
        <v>3607</v>
      </c>
    </row>
    <row r="11" spans="1:10" ht="15" x14ac:dyDescent="0.5">
      <c r="A11" t="s">
        <v>10</v>
      </c>
      <c r="B11" t="s">
        <v>72</v>
      </c>
      <c r="C11">
        <v>20</v>
      </c>
      <c r="D11">
        <v>188</v>
      </c>
      <c r="E11">
        <v>343</v>
      </c>
      <c r="F11">
        <v>676</v>
      </c>
      <c r="G11">
        <v>0</v>
      </c>
      <c r="H11">
        <v>618</v>
      </c>
      <c r="I11">
        <v>601</v>
      </c>
      <c r="J11">
        <v>1817</v>
      </c>
    </row>
    <row r="12" spans="1:10" ht="15" x14ac:dyDescent="0.5">
      <c r="A12" t="s">
        <v>10</v>
      </c>
      <c r="B12" t="s">
        <v>73</v>
      </c>
      <c r="C12">
        <v>60</v>
      </c>
      <c r="D12">
        <v>558</v>
      </c>
      <c r="E12">
        <v>924</v>
      </c>
      <c r="F12">
        <v>1364</v>
      </c>
      <c r="G12">
        <v>0</v>
      </c>
      <c r="H12">
        <v>1316</v>
      </c>
      <c r="I12">
        <v>1318</v>
      </c>
      <c r="J12">
        <v>5486</v>
      </c>
    </row>
    <row r="14" spans="1:10" ht="15" x14ac:dyDescent="0.5">
      <c r="D14" s="1"/>
      <c r="E14" s="1"/>
      <c r="F14" s="1"/>
      <c r="G14" s="1"/>
      <c r="H14" s="1"/>
      <c r="I14" s="1"/>
    </row>
    <row r="15" spans="1:10" ht="15" x14ac:dyDescent="0.5">
      <c r="A15" t="s">
        <v>0</v>
      </c>
      <c r="B15" t="s">
        <v>1</v>
      </c>
      <c r="C15" t="s">
        <v>2</v>
      </c>
      <c r="D15" t="s">
        <v>3</v>
      </c>
      <c r="E15" t="s">
        <v>4</v>
      </c>
      <c r="F15" t="s">
        <v>5</v>
      </c>
      <c r="G15" t="s">
        <v>6</v>
      </c>
      <c r="H15" t="s">
        <v>7</v>
      </c>
      <c r="I15" t="s">
        <v>8</v>
      </c>
      <c r="J15" t="s">
        <v>9</v>
      </c>
    </row>
    <row r="16" spans="1:10" ht="15" x14ac:dyDescent="0.5">
      <c r="A16" t="s">
        <v>12</v>
      </c>
      <c r="B16">
        <v>2</v>
      </c>
      <c r="C16">
        <v>80</v>
      </c>
      <c r="D16">
        <v>709</v>
      </c>
      <c r="E16">
        <v>1009</v>
      </c>
      <c r="F16">
        <v>4333</v>
      </c>
      <c r="G16">
        <v>3064</v>
      </c>
      <c r="H16">
        <v>3048</v>
      </c>
      <c r="I16">
        <v>0</v>
      </c>
      <c r="J16">
        <v>7746</v>
      </c>
    </row>
    <row r="17" spans="1:14" ht="15" x14ac:dyDescent="0.5">
      <c r="A17" t="s">
        <v>11</v>
      </c>
      <c r="B17">
        <v>2</v>
      </c>
      <c r="C17">
        <v>80</v>
      </c>
      <c r="D17">
        <v>682</v>
      </c>
      <c r="E17">
        <v>1054</v>
      </c>
      <c r="F17">
        <v>2942</v>
      </c>
      <c r="G17">
        <v>2325</v>
      </c>
      <c r="H17">
        <v>2394</v>
      </c>
      <c r="I17">
        <v>0</v>
      </c>
      <c r="J17">
        <v>6843</v>
      </c>
    </row>
    <row r="18" spans="1:14" ht="15" x14ac:dyDescent="0.5">
      <c r="A18" t="s">
        <v>14</v>
      </c>
      <c r="B18">
        <v>2</v>
      </c>
      <c r="C18">
        <v>80</v>
      </c>
      <c r="D18" s="1">
        <v>719</v>
      </c>
      <c r="E18" s="1">
        <v>1118</v>
      </c>
      <c r="F18" s="1">
        <v>2661</v>
      </c>
      <c r="G18" s="1">
        <v>2065</v>
      </c>
      <c r="H18" s="1">
        <v>2065</v>
      </c>
      <c r="I18" s="1">
        <v>0</v>
      </c>
      <c r="J18">
        <v>8005</v>
      </c>
    </row>
    <row r="19" spans="1:14" ht="15" x14ac:dyDescent="0.5">
      <c r="A19" t="s">
        <v>13</v>
      </c>
      <c r="B19">
        <v>3</v>
      </c>
      <c r="C19">
        <v>100</v>
      </c>
      <c r="D19">
        <v>851</v>
      </c>
      <c r="E19">
        <v>1198</v>
      </c>
      <c r="F19">
        <v>3762</v>
      </c>
      <c r="G19">
        <v>2828</v>
      </c>
      <c r="H19">
        <v>2861</v>
      </c>
      <c r="I19">
        <v>0</v>
      </c>
      <c r="J19">
        <v>11051</v>
      </c>
    </row>
    <row r="20" spans="1:14" ht="15" x14ac:dyDescent="0.5">
      <c r="A20" t="s">
        <v>10</v>
      </c>
      <c r="B20">
        <v>2</v>
      </c>
      <c r="C20">
        <v>80</v>
      </c>
      <c r="D20">
        <v>746</v>
      </c>
      <c r="E20">
        <v>1267</v>
      </c>
      <c r="F20">
        <v>2040</v>
      </c>
      <c r="G20">
        <v>0</v>
      </c>
      <c r="H20">
        <v>1934</v>
      </c>
      <c r="I20">
        <v>1919</v>
      </c>
      <c r="J20">
        <v>7303</v>
      </c>
    </row>
    <row r="23" spans="1:14" ht="15" x14ac:dyDescent="0.5">
      <c r="A23" t="s">
        <v>0</v>
      </c>
      <c r="B23" t="s">
        <v>83</v>
      </c>
      <c r="C23" t="s">
        <v>15</v>
      </c>
      <c r="D23" t="s">
        <v>16</v>
      </c>
      <c r="E23" t="s">
        <v>17</v>
      </c>
      <c r="F23" t="s">
        <v>18</v>
      </c>
      <c r="G23" t="s">
        <v>19</v>
      </c>
      <c r="H23" t="s">
        <v>20</v>
      </c>
      <c r="I23" t="s">
        <v>21</v>
      </c>
      <c r="J23" t="s">
        <v>22</v>
      </c>
      <c r="K23" t="s">
        <v>23</v>
      </c>
      <c r="L23" t="s">
        <v>24</v>
      </c>
      <c r="M23" t="s">
        <v>25</v>
      </c>
      <c r="N23" t="s">
        <v>26</v>
      </c>
    </row>
    <row r="24" spans="1:14" ht="15" x14ac:dyDescent="0.5">
      <c r="A24" t="s">
        <v>10</v>
      </c>
      <c r="B24" t="s">
        <v>72</v>
      </c>
      <c r="C24">
        <v>0</v>
      </c>
      <c r="D24">
        <v>0</v>
      </c>
      <c r="E24">
        <v>0</v>
      </c>
      <c r="F24">
        <v>0</v>
      </c>
      <c r="G24">
        <v>267</v>
      </c>
      <c r="H24">
        <v>45</v>
      </c>
      <c r="I24">
        <v>49</v>
      </c>
      <c r="J24">
        <v>96</v>
      </c>
      <c r="K24">
        <v>229</v>
      </c>
      <c r="L24">
        <v>0</v>
      </c>
      <c r="M24">
        <v>66</v>
      </c>
      <c r="N24">
        <v>0</v>
      </c>
    </row>
    <row r="25" spans="1:14" ht="15" x14ac:dyDescent="0.5">
      <c r="A25" t="s">
        <v>84</v>
      </c>
      <c r="B25" t="s">
        <v>0</v>
      </c>
      <c r="C25" t="s">
        <v>83</v>
      </c>
      <c r="D25" t="s">
        <v>85</v>
      </c>
      <c r="E25" t="s">
        <v>86</v>
      </c>
      <c r="F25" t="s">
        <v>87</v>
      </c>
      <c r="G25" t="s">
        <v>88</v>
      </c>
      <c r="H25" t="s">
        <v>89</v>
      </c>
      <c r="I25" t="s">
        <v>90</v>
      </c>
    </row>
    <row r="26" spans="1:14" ht="15" x14ac:dyDescent="0.5">
      <c r="A26" t="s">
        <v>91</v>
      </c>
      <c r="B26" t="s">
        <v>10</v>
      </c>
      <c r="C26" t="s">
        <v>72</v>
      </c>
      <c r="D26">
        <v>0.68271334792122496</v>
      </c>
      <c r="E26">
        <v>0.63633504520558304</v>
      </c>
      <c r="F26">
        <v>0.76505257645143698</v>
      </c>
      <c r="G26">
        <v>0.78993435448577598</v>
      </c>
      <c r="H26">
        <v>0.75230794200867301</v>
      </c>
      <c r="I26">
        <v>0.86424819770810701</v>
      </c>
    </row>
    <row r="27" spans="1:14" ht="15" x14ac:dyDescent="0.5">
      <c r="A27" t="s">
        <v>92</v>
      </c>
      <c r="B27" t="s">
        <v>10</v>
      </c>
      <c r="C27" t="s">
        <v>72</v>
      </c>
      <c r="D27">
        <v>0.77627118644067705</v>
      </c>
      <c r="E27">
        <v>0.51608406685086705</v>
      </c>
      <c r="F27">
        <v>0.65347333491783299</v>
      </c>
      <c r="G27">
        <v>1</v>
      </c>
      <c r="H27">
        <v>0.67562502628101295</v>
      </c>
      <c r="I27">
        <v>0.77351484687526795</v>
      </c>
    </row>
    <row r="28" spans="1:14" ht="15" x14ac:dyDescent="0.5">
      <c r="A28" t="s">
        <v>27</v>
      </c>
    </row>
    <row r="29" spans="1:14" ht="15" x14ac:dyDescent="0.5">
      <c r="A29" t="s">
        <v>28</v>
      </c>
      <c r="B29" t="s">
        <v>29</v>
      </c>
    </row>
    <row r="30" spans="1:14" ht="15" x14ac:dyDescent="0.5">
      <c r="A30" t="s">
        <v>57</v>
      </c>
      <c r="B30">
        <v>0</v>
      </c>
    </row>
    <row r="31" spans="1:14" ht="15" x14ac:dyDescent="0.5">
      <c r="A31" t="s">
        <v>58</v>
      </c>
      <c r="B31">
        <v>0</v>
      </c>
    </row>
    <row r="32" spans="1:14" ht="15" x14ac:dyDescent="0.5">
      <c r="A32" t="s">
        <v>46</v>
      </c>
      <c r="B32">
        <v>0</v>
      </c>
    </row>
    <row r="33" spans="1:2" ht="15" x14ac:dyDescent="0.5">
      <c r="A33" t="s">
        <v>59</v>
      </c>
      <c r="B33">
        <v>0</v>
      </c>
    </row>
    <row r="34" spans="1:2" ht="15" x14ac:dyDescent="0.5">
      <c r="A34" t="s">
        <v>38</v>
      </c>
      <c r="B34">
        <v>0</v>
      </c>
    </row>
    <row r="35" spans="1:2" ht="15" x14ac:dyDescent="0.5">
      <c r="A35" t="s">
        <v>39</v>
      </c>
      <c r="B35">
        <v>0</v>
      </c>
    </row>
    <row r="36" spans="1:2" ht="15" x14ac:dyDescent="0.5">
      <c r="A36" t="s">
        <v>60</v>
      </c>
      <c r="B36">
        <v>0</v>
      </c>
    </row>
    <row r="37" spans="1:2" ht="15" x14ac:dyDescent="0.5">
      <c r="A37" t="s">
        <v>41</v>
      </c>
      <c r="B37">
        <v>0</v>
      </c>
    </row>
    <row r="38" spans="1:2" ht="15" x14ac:dyDescent="0.5">
      <c r="A38" t="s">
        <v>35</v>
      </c>
      <c r="B38">
        <v>0</v>
      </c>
    </row>
    <row r="39" spans="1:2" ht="15" x14ac:dyDescent="0.5">
      <c r="A39" t="s">
        <v>33</v>
      </c>
      <c r="B39">
        <v>0</v>
      </c>
    </row>
    <row r="40" spans="1:2" ht="15" x14ac:dyDescent="0.5">
      <c r="A40" t="s">
        <v>61</v>
      </c>
      <c r="B40">
        <v>0</v>
      </c>
    </row>
    <row r="41" spans="1:2" ht="15" x14ac:dyDescent="0.5">
      <c r="A41" t="s">
        <v>36</v>
      </c>
      <c r="B41">
        <v>0</v>
      </c>
    </row>
    <row r="42" spans="1:2" ht="15" x14ac:dyDescent="0.5">
      <c r="A42" t="s">
        <v>34</v>
      </c>
      <c r="B42">
        <v>0</v>
      </c>
    </row>
    <row r="43" spans="1:2" ht="15" x14ac:dyDescent="0.5">
      <c r="A43" t="s">
        <v>62</v>
      </c>
      <c r="B43">
        <v>0</v>
      </c>
    </row>
    <row r="44" spans="1:2" ht="15" x14ac:dyDescent="0.5">
      <c r="A44" t="s">
        <v>37</v>
      </c>
      <c r="B44">
        <v>0</v>
      </c>
    </row>
    <row r="45" spans="1:2" ht="15" x14ac:dyDescent="0.5">
      <c r="A45" t="s">
        <v>30</v>
      </c>
    </row>
    <row r="46" spans="1:2" ht="15" x14ac:dyDescent="0.5">
      <c r="A46" t="s">
        <v>28</v>
      </c>
      <c r="B46" t="s">
        <v>29</v>
      </c>
    </row>
    <row r="47" spans="1:2" ht="15" x14ac:dyDescent="0.5">
      <c r="A47" t="s">
        <v>57</v>
      </c>
      <c r="B47">
        <v>0</v>
      </c>
    </row>
    <row r="48" spans="1:2" ht="15" x14ac:dyDescent="0.5">
      <c r="A48" t="s">
        <v>58</v>
      </c>
      <c r="B48">
        <v>0</v>
      </c>
    </row>
    <row r="49" spans="1:2" ht="15" x14ac:dyDescent="0.5">
      <c r="A49" t="s">
        <v>46</v>
      </c>
      <c r="B49">
        <v>0</v>
      </c>
    </row>
    <row r="50" spans="1:2" ht="15" x14ac:dyDescent="0.5">
      <c r="A50" t="s">
        <v>59</v>
      </c>
      <c r="B50">
        <v>0</v>
      </c>
    </row>
    <row r="51" spans="1:2" ht="15" x14ac:dyDescent="0.5">
      <c r="A51" t="s">
        <v>38</v>
      </c>
      <c r="B51">
        <v>0</v>
      </c>
    </row>
    <row r="52" spans="1:2" ht="15" x14ac:dyDescent="0.5">
      <c r="A52" t="s">
        <v>39</v>
      </c>
      <c r="B52">
        <v>0</v>
      </c>
    </row>
    <row r="53" spans="1:2" ht="15" x14ac:dyDescent="0.5">
      <c r="A53" t="s">
        <v>60</v>
      </c>
      <c r="B53">
        <v>0</v>
      </c>
    </row>
    <row r="54" spans="1:2" ht="15" x14ac:dyDescent="0.5">
      <c r="A54" t="s">
        <v>41</v>
      </c>
      <c r="B54">
        <v>0</v>
      </c>
    </row>
    <row r="55" spans="1:2" ht="15" x14ac:dyDescent="0.5">
      <c r="A55" t="s">
        <v>35</v>
      </c>
      <c r="B55">
        <v>0</v>
      </c>
    </row>
    <row r="56" spans="1:2" ht="15" x14ac:dyDescent="0.5">
      <c r="A56" t="s">
        <v>33</v>
      </c>
      <c r="B56">
        <v>0</v>
      </c>
    </row>
    <row r="57" spans="1:2" ht="15" x14ac:dyDescent="0.5">
      <c r="A57" t="s">
        <v>61</v>
      </c>
      <c r="B57">
        <v>0</v>
      </c>
    </row>
    <row r="58" spans="1:2" ht="15" x14ac:dyDescent="0.5">
      <c r="A58" t="s">
        <v>36</v>
      </c>
      <c r="B58">
        <v>0</v>
      </c>
    </row>
    <row r="59" spans="1:2" ht="15" x14ac:dyDescent="0.5">
      <c r="A59" t="s">
        <v>34</v>
      </c>
      <c r="B59">
        <v>0</v>
      </c>
    </row>
    <row r="60" spans="1:2" ht="15" x14ac:dyDescent="0.5">
      <c r="A60" t="s">
        <v>62</v>
      </c>
      <c r="B60">
        <v>0</v>
      </c>
    </row>
    <row r="61" spans="1:2" ht="15" x14ac:dyDescent="0.5">
      <c r="A61" t="s">
        <v>37</v>
      </c>
      <c r="B61">
        <v>0</v>
      </c>
    </row>
    <row r="62" spans="1:2" ht="15" x14ac:dyDescent="0.5">
      <c r="A62" t="s">
        <v>31</v>
      </c>
    </row>
    <row r="63" spans="1:2" ht="15" x14ac:dyDescent="0.5">
      <c r="A63" t="s">
        <v>28</v>
      </c>
      <c r="B63" t="s">
        <v>29</v>
      </c>
    </row>
    <row r="64" spans="1:2" ht="15" x14ac:dyDescent="0.5">
      <c r="A64" t="s">
        <v>57</v>
      </c>
      <c r="B64">
        <v>0</v>
      </c>
    </row>
    <row r="65" spans="1:2" ht="15" x14ac:dyDescent="0.5">
      <c r="A65" t="s">
        <v>58</v>
      </c>
      <c r="B65">
        <v>0</v>
      </c>
    </row>
    <row r="66" spans="1:2" ht="15" x14ac:dyDescent="0.5">
      <c r="A66" t="s">
        <v>46</v>
      </c>
      <c r="B66">
        <v>0</v>
      </c>
    </row>
    <row r="67" spans="1:2" ht="15" x14ac:dyDescent="0.5">
      <c r="A67" t="s">
        <v>59</v>
      </c>
      <c r="B67">
        <v>0</v>
      </c>
    </row>
    <row r="68" spans="1:2" ht="15" x14ac:dyDescent="0.5">
      <c r="A68" t="s">
        <v>38</v>
      </c>
      <c r="B68">
        <v>0</v>
      </c>
    </row>
    <row r="69" spans="1:2" ht="15" x14ac:dyDescent="0.5">
      <c r="A69" t="s">
        <v>39</v>
      </c>
      <c r="B69">
        <v>0</v>
      </c>
    </row>
    <row r="70" spans="1:2" ht="15" x14ac:dyDescent="0.5">
      <c r="A70" t="s">
        <v>60</v>
      </c>
      <c r="B70">
        <v>0</v>
      </c>
    </row>
    <row r="71" spans="1:2" ht="15" x14ac:dyDescent="0.5">
      <c r="A71" t="s">
        <v>41</v>
      </c>
      <c r="B71">
        <v>0</v>
      </c>
    </row>
    <row r="72" spans="1:2" ht="15" x14ac:dyDescent="0.5">
      <c r="A72" t="s">
        <v>35</v>
      </c>
      <c r="B72">
        <v>0</v>
      </c>
    </row>
    <row r="73" spans="1:2" ht="15" x14ac:dyDescent="0.5">
      <c r="A73" t="s">
        <v>33</v>
      </c>
      <c r="B73">
        <v>0</v>
      </c>
    </row>
    <row r="74" spans="1:2" ht="15" x14ac:dyDescent="0.5">
      <c r="A74" t="s">
        <v>61</v>
      </c>
      <c r="B74">
        <v>0</v>
      </c>
    </row>
    <row r="75" spans="1:2" ht="15" x14ac:dyDescent="0.5">
      <c r="A75" t="s">
        <v>36</v>
      </c>
      <c r="B75">
        <v>0</v>
      </c>
    </row>
    <row r="76" spans="1:2" ht="15" x14ac:dyDescent="0.5">
      <c r="A76" t="s">
        <v>34</v>
      </c>
      <c r="B76">
        <v>0</v>
      </c>
    </row>
    <row r="77" spans="1:2" ht="15" x14ac:dyDescent="0.5">
      <c r="A77" t="s">
        <v>62</v>
      </c>
      <c r="B77">
        <v>0</v>
      </c>
    </row>
    <row r="78" spans="1:2" ht="15" x14ac:dyDescent="0.5">
      <c r="A78" t="s">
        <v>37</v>
      </c>
      <c r="B78">
        <v>0</v>
      </c>
    </row>
    <row r="79" spans="1:2" ht="15" x14ac:dyDescent="0.5">
      <c r="A79" t="s">
        <v>32</v>
      </c>
    </row>
    <row r="80" spans="1:2" ht="15" x14ac:dyDescent="0.5">
      <c r="A80" t="s">
        <v>28</v>
      </c>
      <c r="B80" t="s">
        <v>29</v>
      </c>
    </row>
    <row r="81" spans="1:2" ht="15" x14ac:dyDescent="0.5">
      <c r="A81" t="s">
        <v>57</v>
      </c>
      <c r="B81">
        <v>0</v>
      </c>
    </row>
    <row r="82" spans="1:2" ht="15" x14ac:dyDescent="0.5">
      <c r="A82" t="s">
        <v>58</v>
      </c>
      <c r="B82">
        <v>0</v>
      </c>
    </row>
    <row r="83" spans="1:2" ht="15" x14ac:dyDescent="0.5">
      <c r="A83" t="s">
        <v>46</v>
      </c>
      <c r="B83">
        <v>0</v>
      </c>
    </row>
    <row r="84" spans="1:2" ht="15" x14ac:dyDescent="0.5">
      <c r="A84" t="s">
        <v>59</v>
      </c>
      <c r="B84">
        <v>0</v>
      </c>
    </row>
    <row r="85" spans="1:2" ht="15" x14ac:dyDescent="0.5">
      <c r="A85" t="s">
        <v>38</v>
      </c>
      <c r="B85">
        <v>60</v>
      </c>
    </row>
    <row r="86" spans="1:2" ht="15" x14ac:dyDescent="0.5">
      <c r="A86" t="s">
        <v>39</v>
      </c>
      <c r="B86">
        <v>3</v>
      </c>
    </row>
    <row r="87" spans="1:2" ht="15" x14ac:dyDescent="0.5">
      <c r="A87" t="s">
        <v>60</v>
      </c>
      <c r="B87">
        <v>0</v>
      </c>
    </row>
    <row r="88" spans="1:2" ht="15" x14ac:dyDescent="0.5">
      <c r="A88" t="s">
        <v>41</v>
      </c>
      <c r="B88">
        <v>0</v>
      </c>
    </row>
    <row r="89" spans="1:2" ht="15" x14ac:dyDescent="0.5">
      <c r="A89" t="s">
        <v>35</v>
      </c>
      <c r="B89">
        <v>54</v>
      </c>
    </row>
    <row r="90" spans="1:2" ht="15" x14ac:dyDescent="0.5">
      <c r="A90" t="s">
        <v>33</v>
      </c>
      <c r="B90">
        <v>83</v>
      </c>
    </row>
    <row r="91" spans="1:2" ht="15" x14ac:dyDescent="0.5">
      <c r="A91" t="s">
        <v>61</v>
      </c>
      <c r="B91">
        <v>0</v>
      </c>
    </row>
    <row r="92" spans="1:2" ht="15" x14ac:dyDescent="0.5">
      <c r="A92" t="s">
        <v>36</v>
      </c>
      <c r="B92">
        <v>0</v>
      </c>
    </row>
    <row r="93" spans="1:2" ht="15" x14ac:dyDescent="0.5">
      <c r="A93" t="s">
        <v>34</v>
      </c>
      <c r="B93">
        <v>66</v>
      </c>
    </row>
    <row r="94" spans="1:2" ht="15" x14ac:dyDescent="0.5">
      <c r="A94" t="s">
        <v>62</v>
      </c>
      <c r="B94">
        <v>0</v>
      </c>
    </row>
    <row r="95" spans="1:2" ht="15" x14ac:dyDescent="0.5">
      <c r="A95" t="s">
        <v>37</v>
      </c>
      <c r="B95">
        <v>1</v>
      </c>
    </row>
    <row r="96" spans="1:2" ht="15" x14ac:dyDescent="0.5">
      <c r="A96" t="s">
        <v>40</v>
      </c>
    </row>
    <row r="97" spans="1:2" ht="15" x14ac:dyDescent="0.5">
      <c r="A97" t="s">
        <v>28</v>
      </c>
      <c r="B97" t="s">
        <v>29</v>
      </c>
    </row>
    <row r="98" spans="1:2" ht="15" x14ac:dyDescent="0.5">
      <c r="A98" t="s">
        <v>57</v>
      </c>
      <c r="B98">
        <v>0</v>
      </c>
    </row>
    <row r="99" spans="1:2" ht="15" x14ac:dyDescent="0.5">
      <c r="A99" t="s">
        <v>58</v>
      </c>
      <c r="B99">
        <v>0</v>
      </c>
    </row>
    <row r="100" spans="1:2" ht="15" x14ac:dyDescent="0.5">
      <c r="A100" t="s">
        <v>46</v>
      </c>
      <c r="B100">
        <v>0</v>
      </c>
    </row>
    <row r="101" spans="1:2" ht="15" x14ac:dyDescent="0.5">
      <c r="A101" t="s">
        <v>59</v>
      </c>
      <c r="B101">
        <v>0</v>
      </c>
    </row>
    <row r="102" spans="1:2" ht="15" x14ac:dyDescent="0.5">
      <c r="A102" t="s">
        <v>38</v>
      </c>
      <c r="B102">
        <v>18</v>
      </c>
    </row>
    <row r="103" spans="1:2" ht="15" x14ac:dyDescent="0.5">
      <c r="A103" t="s">
        <v>39</v>
      </c>
      <c r="B103">
        <v>2</v>
      </c>
    </row>
    <row r="104" spans="1:2" ht="15" x14ac:dyDescent="0.5">
      <c r="A104" t="s">
        <v>60</v>
      </c>
      <c r="B104">
        <v>0</v>
      </c>
    </row>
    <row r="105" spans="1:2" ht="15" x14ac:dyDescent="0.5">
      <c r="A105" t="s">
        <v>41</v>
      </c>
      <c r="B105">
        <v>0</v>
      </c>
    </row>
    <row r="106" spans="1:2" ht="15" x14ac:dyDescent="0.5">
      <c r="A106" t="s">
        <v>35</v>
      </c>
      <c r="B106">
        <v>5</v>
      </c>
    </row>
    <row r="107" spans="1:2" ht="15" x14ac:dyDescent="0.5">
      <c r="A107" t="s">
        <v>33</v>
      </c>
      <c r="B107">
        <v>16</v>
      </c>
    </row>
    <row r="108" spans="1:2" ht="15" x14ac:dyDescent="0.5">
      <c r="A108" t="s">
        <v>61</v>
      </c>
      <c r="B108">
        <v>0</v>
      </c>
    </row>
    <row r="109" spans="1:2" ht="15" x14ac:dyDescent="0.5">
      <c r="A109" t="s">
        <v>36</v>
      </c>
      <c r="B109">
        <v>0</v>
      </c>
    </row>
    <row r="110" spans="1:2" ht="15" x14ac:dyDescent="0.5">
      <c r="A110" t="s">
        <v>34</v>
      </c>
      <c r="B110">
        <v>4</v>
      </c>
    </row>
    <row r="111" spans="1:2" ht="15" x14ac:dyDescent="0.5">
      <c r="A111" t="s">
        <v>62</v>
      </c>
      <c r="B111">
        <v>0</v>
      </c>
    </row>
    <row r="112" spans="1:2" ht="15" x14ac:dyDescent="0.5">
      <c r="A112" t="s">
        <v>37</v>
      </c>
      <c r="B112">
        <v>0</v>
      </c>
    </row>
    <row r="113" spans="1:2" ht="15" x14ac:dyDescent="0.5">
      <c r="A113" t="s">
        <v>42</v>
      </c>
    </row>
    <row r="114" spans="1:2" ht="15" x14ac:dyDescent="0.5">
      <c r="A114" t="s">
        <v>28</v>
      </c>
      <c r="B114" t="s">
        <v>29</v>
      </c>
    </row>
    <row r="115" spans="1:2" ht="15" x14ac:dyDescent="0.5">
      <c r="A115" t="s">
        <v>57</v>
      </c>
      <c r="B115">
        <v>0</v>
      </c>
    </row>
    <row r="116" spans="1:2" ht="15" x14ac:dyDescent="0.5">
      <c r="A116" t="s">
        <v>58</v>
      </c>
      <c r="B116">
        <v>0</v>
      </c>
    </row>
    <row r="117" spans="1:2" ht="15" x14ac:dyDescent="0.5">
      <c r="A117" t="s">
        <v>46</v>
      </c>
      <c r="B117">
        <v>0</v>
      </c>
    </row>
    <row r="118" spans="1:2" ht="15" x14ac:dyDescent="0.5">
      <c r="A118" t="s">
        <v>59</v>
      </c>
      <c r="B118">
        <v>0</v>
      </c>
    </row>
    <row r="119" spans="1:2" ht="15" x14ac:dyDescent="0.5">
      <c r="A119" t="s">
        <v>38</v>
      </c>
      <c r="B119">
        <v>9</v>
      </c>
    </row>
    <row r="120" spans="1:2" ht="15" x14ac:dyDescent="0.5">
      <c r="A120" t="s">
        <v>39</v>
      </c>
      <c r="B120">
        <v>1</v>
      </c>
    </row>
    <row r="121" spans="1:2" ht="15" x14ac:dyDescent="0.5">
      <c r="A121" t="s">
        <v>60</v>
      </c>
      <c r="B121">
        <v>0</v>
      </c>
    </row>
    <row r="122" spans="1:2" ht="15" x14ac:dyDescent="0.5">
      <c r="A122" t="s">
        <v>41</v>
      </c>
      <c r="B122">
        <v>0</v>
      </c>
    </row>
    <row r="123" spans="1:2" ht="15" x14ac:dyDescent="0.5">
      <c r="A123" t="s">
        <v>35</v>
      </c>
      <c r="B123">
        <v>17</v>
      </c>
    </row>
    <row r="124" spans="1:2" ht="15" x14ac:dyDescent="0.5">
      <c r="A124" t="s">
        <v>33</v>
      </c>
      <c r="B124">
        <v>18</v>
      </c>
    </row>
    <row r="125" spans="1:2" ht="15" x14ac:dyDescent="0.5">
      <c r="A125" t="s">
        <v>61</v>
      </c>
      <c r="B125">
        <v>0</v>
      </c>
    </row>
    <row r="126" spans="1:2" ht="15" x14ac:dyDescent="0.5">
      <c r="A126" t="s">
        <v>36</v>
      </c>
      <c r="B126">
        <v>0</v>
      </c>
    </row>
    <row r="127" spans="1:2" ht="15" x14ac:dyDescent="0.5">
      <c r="A127" t="s">
        <v>34</v>
      </c>
      <c r="B127">
        <v>4</v>
      </c>
    </row>
    <row r="128" spans="1:2" ht="15" x14ac:dyDescent="0.5">
      <c r="A128" t="s">
        <v>62</v>
      </c>
      <c r="B128">
        <v>0</v>
      </c>
    </row>
    <row r="129" spans="1:2" ht="15" x14ac:dyDescent="0.5">
      <c r="A129" t="s">
        <v>37</v>
      </c>
      <c r="B129">
        <v>0</v>
      </c>
    </row>
    <row r="130" spans="1:2" ht="15" x14ac:dyDescent="0.5">
      <c r="A130" t="s">
        <v>43</v>
      </c>
    </row>
    <row r="131" spans="1:2" ht="15" x14ac:dyDescent="0.5">
      <c r="A131" t="s">
        <v>28</v>
      </c>
      <c r="B131" t="s">
        <v>29</v>
      </c>
    </row>
    <row r="132" spans="1:2" ht="15" x14ac:dyDescent="0.5">
      <c r="A132" t="s">
        <v>56</v>
      </c>
      <c r="B132">
        <v>62</v>
      </c>
    </row>
    <row r="133" spans="1:2" ht="15" x14ac:dyDescent="0.5">
      <c r="A133" t="s">
        <v>52</v>
      </c>
      <c r="B133">
        <v>6</v>
      </c>
    </row>
    <row r="134" spans="1:2" ht="15" x14ac:dyDescent="0.5">
      <c r="A134" t="s">
        <v>55</v>
      </c>
      <c r="B134">
        <v>89</v>
      </c>
    </row>
    <row r="135" spans="1:2" ht="15" x14ac:dyDescent="0.5">
      <c r="A135" t="s">
        <v>53</v>
      </c>
      <c r="B135">
        <v>2</v>
      </c>
    </row>
    <row r="136" spans="1:2" ht="15" x14ac:dyDescent="0.5">
      <c r="A136" t="s">
        <v>51</v>
      </c>
      <c r="B136">
        <v>68</v>
      </c>
    </row>
    <row r="137" spans="1:2" ht="15" x14ac:dyDescent="0.5">
      <c r="A137" t="s">
        <v>54</v>
      </c>
      <c r="B137">
        <v>0</v>
      </c>
    </row>
    <row r="138" spans="1:2" ht="15" x14ac:dyDescent="0.5">
      <c r="A138" t="s">
        <v>44</v>
      </c>
    </row>
    <row r="139" spans="1:2" ht="15" x14ac:dyDescent="0.5">
      <c r="A139" t="s">
        <v>28</v>
      </c>
      <c r="B139" t="s">
        <v>29</v>
      </c>
    </row>
    <row r="140" spans="1:2" ht="15" x14ac:dyDescent="0.5">
      <c r="A140" t="s">
        <v>56</v>
      </c>
      <c r="B140">
        <v>3</v>
      </c>
    </row>
    <row r="141" spans="1:2" ht="15" x14ac:dyDescent="0.5">
      <c r="A141" t="s">
        <v>52</v>
      </c>
      <c r="B141">
        <v>8</v>
      </c>
    </row>
    <row r="142" spans="1:2" ht="15" x14ac:dyDescent="0.5">
      <c r="A142" t="s">
        <v>55</v>
      </c>
      <c r="B142">
        <v>11</v>
      </c>
    </row>
    <row r="143" spans="1:2" ht="15" x14ac:dyDescent="0.5">
      <c r="A143" t="s">
        <v>53</v>
      </c>
      <c r="B143">
        <v>0</v>
      </c>
    </row>
    <row r="144" spans="1:2" ht="15" x14ac:dyDescent="0.5">
      <c r="A144" t="s">
        <v>51</v>
      </c>
      <c r="B144">
        <v>16</v>
      </c>
    </row>
    <row r="145" spans="1:14" ht="15" x14ac:dyDescent="0.5">
      <c r="A145" t="s">
        <v>54</v>
      </c>
      <c r="B145">
        <v>0</v>
      </c>
    </row>
    <row r="146" spans="1:14" ht="15" x14ac:dyDescent="0.5">
      <c r="A146" t="s">
        <v>45</v>
      </c>
    </row>
    <row r="147" spans="1:14" ht="15" x14ac:dyDescent="0.5">
      <c r="A147" t="s">
        <v>28</v>
      </c>
      <c r="B147" t="s">
        <v>29</v>
      </c>
    </row>
    <row r="148" spans="1:14" ht="15" x14ac:dyDescent="0.5">
      <c r="A148" t="s">
        <v>56</v>
      </c>
      <c r="B148">
        <v>5</v>
      </c>
    </row>
    <row r="149" spans="1:14" ht="15" x14ac:dyDescent="0.5">
      <c r="A149" t="s">
        <v>52</v>
      </c>
      <c r="B149">
        <v>10</v>
      </c>
    </row>
    <row r="150" spans="1:14" ht="15" x14ac:dyDescent="0.5">
      <c r="A150" t="s">
        <v>55</v>
      </c>
      <c r="B150">
        <v>37</v>
      </c>
    </row>
    <row r="151" spans="1:14" ht="15" x14ac:dyDescent="0.5">
      <c r="A151" t="s">
        <v>53</v>
      </c>
      <c r="B151">
        <v>1</v>
      </c>
    </row>
    <row r="152" spans="1:14" ht="15" x14ac:dyDescent="0.5">
      <c r="A152" t="s">
        <v>51</v>
      </c>
      <c r="B152">
        <v>13</v>
      </c>
      <c r="D152" s="1"/>
      <c r="E152" s="1"/>
      <c r="F152" s="1"/>
      <c r="G152" s="1"/>
      <c r="H152" s="1"/>
      <c r="I152" s="1"/>
    </row>
    <row r="153" spans="1:14" ht="15" x14ac:dyDescent="0.5">
      <c r="A153" t="s">
        <v>54</v>
      </c>
      <c r="B153">
        <v>0</v>
      </c>
      <c r="D153" s="1"/>
      <c r="E153" s="1"/>
      <c r="F153" s="1"/>
      <c r="G153" s="1"/>
      <c r="H153" s="1"/>
      <c r="I153" s="1"/>
    </row>
    <row r="154" spans="1:14" ht="15" x14ac:dyDescent="0.5">
      <c r="A154" t="s">
        <v>0</v>
      </c>
      <c r="B154" t="s">
        <v>83</v>
      </c>
      <c r="C154" t="s">
        <v>15</v>
      </c>
      <c r="D154" s="1" t="s">
        <v>16</v>
      </c>
      <c r="E154" s="1" t="s">
        <v>17</v>
      </c>
      <c r="F154" s="1" t="s">
        <v>18</v>
      </c>
      <c r="G154" s="1" t="s">
        <v>19</v>
      </c>
      <c r="H154" s="1" t="s">
        <v>20</v>
      </c>
      <c r="I154" s="1" t="s">
        <v>21</v>
      </c>
      <c r="J154" t="s">
        <v>22</v>
      </c>
      <c r="K154" t="s">
        <v>23</v>
      </c>
      <c r="L154" t="s">
        <v>24</v>
      </c>
      <c r="M154" t="s">
        <v>25</v>
      </c>
      <c r="N154" t="s">
        <v>26</v>
      </c>
    </row>
    <row r="155" spans="1:14" ht="15" x14ac:dyDescent="0.5">
      <c r="A155" t="s">
        <v>10</v>
      </c>
      <c r="B155" t="s">
        <v>73</v>
      </c>
      <c r="C155">
        <v>0</v>
      </c>
      <c r="D155">
        <v>0</v>
      </c>
      <c r="E155">
        <v>0</v>
      </c>
      <c r="F155">
        <v>0</v>
      </c>
      <c r="G155">
        <v>772</v>
      </c>
      <c r="H155">
        <v>109</v>
      </c>
      <c r="I155">
        <v>83</v>
      </c>
      <c r="J155">
        <v>80</v>
      </c>
      <c r="K155">
        <v>601</v>
      </c>
      <c r="L155">
        <v>0</v>
      </c>
      <c r="M155">
        <v>106</v>
      </c>
      <c r="N155">
        <v>0</v>
      </c>
    </row>
    <row r="156" spans="1:14" ht="15" x14ac:dyDescent="0.5">
      <c r="A156" t="s">
        <v>84</v>
      </c>
      <c r="B156" t="s">
        <v>0</v>
      </c>
      <c r="C156" t="s">
        <v>83</v>
      </c>
      <c r="D156" t="s">
        <v>85</v>
      </c>
      <c r="E156" t="s">
        <v>86</v>
      </c>
      <c r="F156" t="s">
        <v>87</v>
      </c>
      <c r="G156" t="s">
        <v>88</v>
      </c>
      <c r="H156" t="s">
        <v>89</v>
      </c>
      <c r="I156" t="s">
        <v>90</v>
      </c>
    </row>
    <row r="157" spans="1:14" ht="15" x14ac:dyDescent="0.5">
      <c r="A157" t="s">
        <v>91</v>
      </c>
      <c r="B157" t="s">
        <v>10</v>
      </c>
      <c r="C157" t="s">
        <v>73</v>
      </c>
      <c r="D157">
        <v>0.84386973180076597</v>
      </c>
      <c r="E157">
        <v>0.82359142795380402</v>
      </c>
      <c r="F157">
        <v>0.87460099965679805</v>
      </c>
      <c r="G157">
        <v>0.92337164750957801</v>
      </c>
      <c r="H157">
        <v>0.91006849262234002</v>
      </c>
      <c r="I157">
        <v>0.94696818150778395</v>
      </c>
    </row>
    <row r="158" spans="1:14" ht="15" x14ac:dyDescent="0.5">
      <c r="A158" t="s">
        <v>92</v>
      </c>
      <c r="B158" t="s">
        <v>10</v>
      </c>
      <c r="C158" t="s">
        <v>73</v>
      </c>
      <c r="D158">
        <v>0.85007072135785</v>
      </c>
      <c r="E158">
        <v>0.61148955438062902</v>
      </c>
      <c r="F158">
        <v>0.69360020780739395</v>
      </c>
      <c r="G158">
        <v>1</v>
      </c>
      <c r="H158">
        <v>0.72824311984059997</v>
      </c>
      <c r="I158">
        <v>0.79694721357409204</v>
      </c>
    </row>
    <row r="159" spans="1:14" ht="15" x14ac:dyDescent="0.5">
      <c r="A159" t="s">
        <v>27</v>
      </c>
    </row>
    <row r="160" spans="1:14" ht="15" x14ac:dyDescent="0.5">
      <c r="A160" t="s">
        <v>28</v>
      </c>
      <c r="B160" t="s">
        <v>29</v>
      </c>
    </row>
    <row r="161" spans="1:2" ht="15" x14ac:dyDescent="0.5">
      <c r="A161" t="s">
        <v>57</v>
      </c>
      <c r="B161">
        <v>0</v>
      </c>
    </row>
    <row r="162" spans="1:2" ht="15" x14ac:dyDescent="0.5">
      <c r="A162" t="s">
        <v>58</v>
      </c>
      <c r="B162">
        <v>0</v>
      </c>
    </row>
    <row r="163" spans="1:2" ht="15" x14ac:dyDescent="0.5">
      <c r="A163" t="s">
        <v>46</v>
      </c>
      <c r="B163">
        <v>0</v>
      </c>
    </row>
    <row r="164" spans="1:2" ht="15" x14ac:dyDescent="0.5">
      <c r="A164" t="s">
        <v>59</v>
      </c>
      <c r="B164">
        <v>0</v>
      </c>
    </row>
    <row r="165" spans="1:2" ht="15" x14ac:dyDescent="0.5">
      <c r="A165" t="s">
        <v>38</v>
      </c>
      <c r="B165">
        <v>0</v>
      </c>
    </row>
    <row r="166" spans="1:2" ht="15" x14ac:dyDescent="0.5">
      <c r="A166" t="s">
        <v>39</v>
      </c>
      <c r="B166">
        <v>0</v>
      </c>
    </row>
    <row r="167" spans="1:2" ht="15" x14ac:dyDescent="0.5">
      <c r="A167" t="s">
        <v>60</v>
      </c>
      <c r="B167">
        <v>0</v>
      </c>
    </row>
    <row r="168" spans="1:2" ht="15" x14ac:dyDescent="0.5">
      <c r="A168" t="s">
        <v>41</v>
      </c>
      <c r="B168">
        <v>0</v>
      </c>
    </row>
    <row r="169" spans="1:2" ht="15" x14ac:dyDescent="0.5">
      <c r="A169" t="s">
        <v>35</v>
      </c>
      <c r="B169">
        <v>0</v>
      </c>
    </row>
    <row r="170" spans="1:2" ht="15" x14ac:dyDescent="0.5">
      <c r="A170" t="s">
        <v>33</v>
      </c>
      <c r="B170">
        <v>0</v>
      </c>
    </row>
    <row r="171" spans="1:2" ht="15" x14ac:dyDescent="0.5">
      <c r="A171" t="s">
        <v>61</v>
      </c>
      <c r="B171">
        <v>0</v>
      </c>
    </row>
    <row r="172" spans="1:2" ht="15" x14ac:dyDescent="0.5">
      <c r="A172" t="s">
        <v>36</v>
      </c>
      <c r="B172">
        <v>0</v>
      </c>
    </row>
    <row r="173" spans="1:2" ht="15" x14ac:dyDescent="0.5">
      <c r="A173" t="s">
        <v>34</v>
      </c>
      <c r="B173">
        <v>0</v>
      </c>
    </row>
    <row r="174" spans="1:2" ht="15" x14ac:dyDescent="0.5">
      <c r="A174" t="s">
        <v>62</v>
      </c>
      <c r="B174">
        <v>0</v>
      </c>
    </row>
    <row r="175" spans="1:2" ht="15" x14ac:dyDescent="0.5">
      <c r="A175" t="s">
        <v>37</v>
      </c>
      <c r="B175">
        <v>0</v>
      </c>
    </row>
    <row r="176" spans="1:2" ht="15" x14ac:dyDescent="0.5">
      <c r="A176" t="s">
        <v>30</v>
      </c>
    </row>
    <row r="177" spans="1:2" ht="15" x14ac:dyDescent="0.5">
      <c r="A177" t="s">
        <v>28</v>
      </c>
      <c r="B177" t="s">
        <v>29</v>
      </c>
    </row>
    <row r="178" spans="1:2" ht="15" x14ac:dyDescent="0.5">
      <c r="A178" t="s">
        <v>57</v>
      </c>
      <c r="B178">
        <v>0</v>
      </c>
    </row>
    <row r="179" spans="1:2" ht="15" x14ac:dyDescent="0.5">
      <c r="A179" t="s">
        <v>58</v>
      </c>
      <c r="B179">
        <v>0</v>
      </c>
    </row>
    <row r="180" spans="1:2" ht="15" x14ac:dyDescent="0.5">
      <c r="A180" t="s">
        <v>46</v>
      </c>
      <c r="B180">
        <v>0</v>
      </c>
    </row>
    <row r="181" spans="1:2" ht="15" x14ac:dyDescent="0.5">
      <c r="A181" t="s">
        <v>59</v>
      </c>
      <c r="B181">
        <v>0</v>
      </c>
    </row>
    <row r="182" spans="1:2" ht="15" x14ac:dyDescent="0.5">
      <c r="A182" t="s">
        <v>38</v>
      </c>
      <c r="B182">
        <v>0</v>
      </c>
    </row>
    <row r="183" spans="1:2" ht="15" x14ac:dyDescent="0.5">
      <c r="A183" t="s">
        <v>39</v>
      </c>
      <c r="B183">
        <v>0</v>
      </c>
    </row>
    <row r="184" spans="1:2" ht="15" x14ac:dyDescent="0.5">
      <c r="A184" t="s">
        <v>60</v>
      </c>
      <c r="B184">
        <v>0</v>
      </c>
    </row>
    <row r="185" spans="1:2" ht="15" x14ac:dyDescent="0.5">
      <c r="A185" t="s">
        <v>41</v>
      </c>
      <c r="B185">
        <v>0</v>
      </c>
    </row>
    <row r="186" spans="1:2" ht="15" x14ac:dyDescent="0.5">
      <c r="A186" t="s">
        <v>35</v>
      </c>
      <c r="B186">
        <v>0</v>
      </c>
    </row>
    <row r="187" spans="1:2" ht="15" x14ac:dyDescent="0.5">
      <c r="A187" t="s">
        <v>33</v>
      </c>
      <c r="B187">
        <v>0</v>
      </c>
    </row>
    <row r="188" spans="1:2" ht="15" x14ac:dyDescent="0.5">
      <c r="A188" t="s">
        <v>61</v>
      </c>
      <c r="B188">
        <v>0</v>
      </c>
    </row>
    <row r="189" spans="1:2" ht="15" x14ac:dyDescent="0.5">
      <c r="A189" t="s">
        <v>36</v>
      </c>
      <c r="B189">
        <v>0</v>
      </c>
    </row>
    <row r="190" spans="1:2" ht="15" x14ac:dyDescent="0.5">
      <c r="A190" t="s">
        <v>34</v>
      </c>
      <c r="B190">
        <v>0</v>
      </c>
    </row>
    <row r="191" spans="1:2" ht="15" x14ac:dyDescent="0.5">
      <c r="A191" t="s">
        <v>62</v>
      </c>
      <c r="B191">
        <v>0</v>
      </c>
    </row>
    <row r="192" spans="1:2" ht="15" x14ac:dyDescent="0.5">
      <c r="A192" t="s">
        <v>37</v>
      </c>
      <c r="B192">
        <v>0</v>
      </c>
    </row>
    <row r="193" spans="1:2" ht="15" x14ac:dyDescent="0.5">
      <c r="A193" t="s">
        <v>31</v>
      </c>
    </row>
    <row r="194" spans="1:2" ht="15" x14ac:dyDescent="0.5">
      <c r="A194" t="s">
        <v>28</v>
      </c>
      <c r="B194" t="s">
        <v>29</v>
      </c>
    </row>
    <row r="195" spans="1:2" ht="15" x14ac:dyDescent="0.5">
      <c r="A195" t="s">
        <v>57</v>
      </c>
      <c r="B195">
        <v>0</v>
      </c>
    </row>
    <row r="196" spans="1:2" ht="15" x14ac:dyDescent="0.5">
      <c r="A196" t="s">
        <v>58</v>
      </c>
      <c r="B196">
        <v>0</v>
      </c>
    </row>
    <row r="197" spans="1:2" ht="15" x14ac:dyDescent="0.5">
      <c r="A197" t="s">
        <v>46</v>
      </c>
      <c r="B197">
        <v>0</v>
      </c>
    </row>
    <row r="198" spans="1:2" ht="15" x14ac:dyDescent="0.5">
      <c r="A198" t="s">
        <v>59</v>
      </c>
      <c r="B198">
        <v>0</v>
      </c>
    </row>
    <row r="199" spans="1:2" ht="15" x14ac:dyDescent="0.5">
      <c r="A199" t="s">
        <v>38</v>
      </c>
      <c r="B199">
        <v>0</v>
      </c>
    </row>
    <row r="200" spans="1:2" ht="15" x14ac:dyDescent="0.5">
      <c r="A200" t="s">
        <v>39</v>
      </c>
      <c r="B200">
        <v>0</v>
      </c>
    </row>
    <row r="201" spans="1:2" ht="15" x14ac:dyDescent="0.5">
      <c r="A201" t="s">
        <v>60</v>
      </c>
      <c r="B201">
        <v>0</v>
      </c>
    </row>
    <row r="202" spans="1:2" ht="15" x14ac:dyDescent="0.5">
      <c r="A202" t="s">
        <v>41</v>
      </c>
      <c r="B202">
        <v>0</v>
      </c>
    </row>
    <row r="203" spans="1:2" ht="15" x14ac:dyDescent="0.5">
      <c r="A203" t="s">
        <v>35</v>
      </c>
      <c r="B203">
        <v>0</v>
      </c>
    </row>
    <row r="204" spans="1:2" ht="15" x14ac:dyDescent="0.5">
      <c r="A204" t="s">
        <v>33</v>
      </c>
      <c r="B204">
        <v>0</v>
      </c>
    </row>
    <row r="205" spans="1:2" ht="15" x14ac:dyDescent="0.5">
      <c r="A205" t="s">
        <v>61</v>
      </c>
      <c r="B205">
        <v>0</v>
      </c>
    </row>
    <row r="206" spans="1:2" ht="15" x14ac:dyDescent="0.5">
      <c r="A206" t="s">
        <v>36</v>
      </c>
      <c r="B206">
        <v>0</v>
      </c>
    </row>
    <row r="207" spans="1:2" ht="15" x14ac:dyDescent="0.5">
      <c r="A207" t="s">
        <v>34</v>
      </c>
      <c r="B207">
        <v>0</v>
      </c>
    </row>
    <row r="208" spans="1:2" ht="15" x14ac:dyDescent="0.5">
      <c r="A208" t="s">
        <v>62</v>
      </c>
      <c r="B208">
        <v>0</v>
      </c>
    </row>
    <row r="209" spans="1:2" ht="15" x14ac:dyDescent="0.5">
      <c r="A209" t="s">
        <v>37</v>
      </c>
      <c r="B209">
        <v>0</v>
      </c>
    </row>
    <row r="210" spans="1:2" ht="15" x14ac:dyDescent="0.5">
      <c r="A210" t="s">
        <v>32</v>
      </c>
    </row>
    <row r="211" spans="1:2" ht="15" x14ac:dyDescent="0.5">
      <c r="A211" t="s">
        <v>28</v>
      </c>
      <c r="B211" t="s">
        <v>29</v>
      </c>
    </row>
    <row r="212" spans="1:2" ht="15" x14ac:dyDescent="0.5">
      <c r="A212" t="s">
        <v>57</v>
      </c>
      <c r="B212">
        <v>0</v>
      </c>
    </row>
    <row r="213" spans="1:2" ht="15" x14ac:dyDescent="0.5">
      <c r="A213" t="s">
        <v>58</v>
      </c>
      <c r="B213">
        <v>0</v>
      </c>
    </row>
    <row r="214" spans="1:2" ht="15" x14ac:dyDescent="0.5">
      <c r="A214" t="s">
        <v>46</v>
      </c>
      <c r="B214">
        <v>0</v>
      </c>
    </row>
    <row r="215" spans="1:2" ht="15" x14ac:dyDescent="0.5">
      <c r="A215" t="s">
        <v>59</v>
      </c>
      <c r="B215">
        <v>0</v>
      </c>
    </row>
    <row r="216" spans="1:2" ht="15" x14ac:dyDescent="0.5">
      <c r="A216" t="s">
        <v>38</v>
      </c>
      <c r="B216">
        <v>186</v>
      </c>
    </row>
    <row r="217" spans="1:2" ht="15" x14ac:dyDescent="0.5">
      <c r="A217" t="s">
        <v>39</v>
      </c>
      <c r="B217">
        <v>4</v>
      </c>
    </row>
    <row r="218" spans="1:2" ht="15" x14ac:dyDescent="0.5">
      <c r="A218" t="s">
        <v>60</v>
      </c>
      <c r="B218">
        <v>0</v>
      </c>
    </row>
    <row r="219" spans="1:2" ht="15" x14ac:dyDescent="0.5">
      <c r="A219" t="s">
        <v>41</v>
      </c>
      <c r="B219">
        <v>0</v>
      </c>
    </row>
    <row r="220" spans="1:2" ht="15" x14ac:dyDescent="0.5">
      <c r="A220" t="s">
        <v>35</v>
      </c>
      <c r="B220">
        <v>168</v>
      </c>
    </row>
    <row r="221" spans="1:2" ht="15" x14ac:dyDescent="0.5">
      <c r="A221" t="s">
        <v>33</v>
      </c>
      <c r="B221">
        <v>255</v>
      </c>
    </row>
    <row r="222" spans="1:2" ht="15" x14ac:dyDescent="0.5">
      <c r="A222" t="s">
        <v>61</v>
      </c>
      <c r="B222">
        <v>0</v>
      </c>
    </row>
    <row r="223" spans="1:2" ht="15" x14ac:dyDescent="0.5">
      <c r="A223" t="s">
        <v>36</v>
      </c>
      <c r="B223">
        <v>5</v>
      </c>
    </row>
    <row r="224" spans="1:2" ht="15" x14ac:dyDescent="0.5">
      <c r="A224" t="s">
        <v>34</v>
      </c>
      <c r="B224">
        <v>150</v>
      </c>
    </row>
    <row r="225" spans="1:2" ht="15" x14ac:dyDescent="0.5">
      <c r="A225" t="s">
        <v>62</v>
      </c>
      <c r="B225">
        <v>0</v>
      </c>
    </row>
    <row r="226" spans="1:2" ht="15" x14ac:dyDescent="0.5">
      <c r="A226" t="s">
        <v>37</v>
      </c>
      <c r="B226">
        <v>4</v>
      </c>
    </row>
    <row r="227" spans="1:2" ht="15" x14ac:dyDescent="0.5">
      <c r="A227" t="s">
        <v>40</v>
      </c>
    </row>
    <row r="228" spans="1:2" ht="15" x14ac:dyDescent="0.5">
      <c r="A228" t="s">
        <v>28</v>
      </c>
      <c r="B228" t="s">
        <v>29</v>
      </c>
    </row>
    <row r="229" spans="1:2" ht="15" x14ac:dyDescent="0.5">
      <c r="A229" t="s">
        <v>57</v>
      </c>
      <c r="B229">
        <v>0</v>
      </c>
    </row>
    <row r="230" spans="1:2" ht="15" x14ac:dyDescent="0.5">
      <c r="A230" t="s">
        <v>58</v>
      </c>
      <c r="B230">
        <v>0</v>
      </c>
    </row>
    <row r="231" spans="1:2" ht="15" x14ac:dyDescent="0.5">
      <c r="A231" t="s">
        <v>46</v>
      </c>
      <c r="B231">
        <v>0</v>
      </c>
    </row>
    <row r="232" spans="1:2" ht="15" x14ac:dyDescent="0.5">
      <c r="A232" t="s">
        <v>59</v>
      </c>
      <c r="B232">
        <v>0</v>
      </c>
    </row>
    <row r="233" spans="1:2" ht="15" x14ac:dyDescent="0.5">
      <c r="A233" t="s">
        <v>38</v>
      </c>
      <c r="B233">
        <v>20</v>
      </c>
    </row>
    <row r="234" spans="1:2" ht="15" x14ac:dyDescent="0.5">
      <c r="A234" t="s">
        <v>39</v>
      </c>
      <c r="B234">
        <v>0</v>
      </c>
    </row>
    <row r="235" spans="1:2" ht="15" x14ac:dyDescent="0.5">
      <c r="A235" t="s">
        <v>60</v>
      </c>
      <c r="B235">
        <v>0</v>
      </c>
    </row>
    <row r="236" spans="1:2" ht="15" x14ac:dyDescent="0.5">
      <c r="A236" t="s">
        <v>41</v>
      </c>
      <c r="B236">
        <v>3</v>
      </c>
    </row>
    <row r="237" spans="1:2" ht="15" x14ac:dyDescent="0.5">
      <c r="A237" t="s">
        <v>35</v>
      </c>
      <c r="B237">
        <v>25</v>
      </c>
    </row>
    <row r="238" spans="1:2" ht="15" x14ac:dyDescent="0.5">
      <c r="A238" t="s">
        <v>33</v>
      </c>
      <c r="B238">
        <v>50</v>
      </c>
    </row>
    <row r="239" spans="1:2" ht="15" x14ac:dyDescent="0.5">
      <c r="A239" t="s">
        <v>61</v>
      </c>
      <c r="B239">
        <v>0</v>
      </c>
    </row>
    <row r="240" spans="1:2" ht="15" x14ac:dyDescent="0.5">
      <c r="A240" t="s">
        <v>36</v>
      </c>
      <c r="B240">
        <v>0</v>
      </c>
    </row>
    <row r="241" spans="1:2" ht="15" x14ac:dyDescent="0.5">
      <c r="A241" t="s">
        <v>34</v>
      </c>
      <c r="B241">
        <v>10</v>
      </c>
    </row>
    <row r="242" spans="1:2" ht="15" x14ac:dyDescent="0.5">
      <c r="A242" t="s">
        <v>62</v>
      </c>
      <c r="B242">
        <v>0</v>
      </c>
    </row>
    <row r="243" spans="1:2" ht="15" x14ac:dyDescent="0.5">
      <c r="A243" t="s">
        <v>37</v>
      </c>
      <c r="B243">
        <v>1</v>
      </c>
    </row>
    <row r="244" spans="1:2" ht="15" x14ac:dyDescent="0.5">
      <c r="A244" t="s">
        <v>42</v>
      </c>
    </row>
    <row r="245" spans="1:2" ht="15" x14ac:dyDescent="0.5">
      <c r="A245" t="s">
        <v>28</v>
      </c>
      <c r="B245" t="s">
        <v>29</v>
      </c>
    </row>
    <row r="246" spans="1:2" ht="15" x14ac:dyDescent="0.5">
      <c r="A246" t="s">
        <v>57</v>
      </c>
      <c r="B246">
        <v>0</v>
      </c>
    </row>
    <row r="247" spans="1:2" ht="15" x14ac:dyDescent="0.5">
      <c r="A247" t="s">
        <v>58</v>
      </c>
      <c r="B247">
        <v>0</v>
      </c>
    </row>
    <row r="248" spans="1:2" ht="15" x14ac:dyDescent="0.5">
      <c r="A248" t="s">
        <v>46</v>
      </c>
      <c r="B248">
        <v>0</v>
      </c>
    </row>
    <row r="249" spans="1:2" ht="15" x14ac:dyDescent="0.5">
      <c r="A249" t="s">
        <v>59</v>
      </c>
      <c r="B249">
        <v>0</v>
      </c>
    </row>
    <row r="250" spans="1:2" ht="15" x14ac:dyDescent="0.5">
      <c r="A250" t="s">
        <v>38</v>
      </c>
      <c r="B250">
        <v>17</v>
      </c>
    </row>
    <row r="251" spans="1:2" ht="15" x14ac:dyDescent="0.5">
      <c r="A251" t="s">
        <v>39</v>
      </c>
      <c r="B251">
        <v>1</v>
      </c>
    </row>
    <row r="252" spans="1:2" ht="15" x14ac:dyDescent="0.5">
      <c r="A252" t="s">
        <v>60</v>
      </c>
      <c r="B252">
        <v>0</v>
      </c>
    </row>
    <row r="253" spans="1:2" ht="15" x14ac:dyDescent="0.5">
      <c r="A253" t="s">
        <v>41</v>
      </c>
      <c r="B253">
        <v>0</v>
      </c>
    </row>
    <row r="254" spans="1:2" ht="15" x14ac:dyDescent="0.5">
      <c r="A254" t="s">
        <v>35</v>
      </c>
      <c r="B254">
        <v>28</v>
      </c>
    </row>
    <row r="255" spans="1:2" ht="15" x14ac:dyDescent="0.5">
      <c r="A255" t="s">
        <v>33</v>
      </c>
      <c r="B255">
        <v>29</v>
      </c>
    </row>
    <row r="256" spans="1:2" ht="15" x14ac:dyDescent="0.5">
      <c r="A256" t="s">
        <v>61</v>
      </c>
      <c r="B256">
        <v>0</v>
      </c>
    </row>
    <row r="257" spans="1:2" ht="15" x14ac:dyDescent="0.5">
      <c r="A257" t="s">
        <v>36</v>
      </c>
      <c r="B257">
        <v>0</v>
      </c>
    </row>
    <row r="258" spans="1:2" ht="15" x14ac:dyDescent="0.5">
      <c r="A258" t="s">
        <v>34</v>
      </c>
      <c r="B258">
        <v>8</v>
      </c>
    </row>
    <row r="259" spans="1:2" ht="15" x14ac:dyDescent="0.5">
      <c r="A259" t="s">
        <v>62</v>
      </c>
      <c r="B259">
        <v>0</v>
      </c>
    </row>
    <row r="260" spans="1:2" ht="15" x14ac:dyDescent="0.5">
      <c r="A260" t="s">
        <v>37</v>
      </c>
      <c r="B260">
        <v>0</v>
      </c>
    </row>
    <row r="261" spans="1:2" ht="15" x14ac:dyDescent="0.5">
      <c r="A261" t="s">
        <v>43</v>
      </c>
    </row>
    <row r="262" spans="1:2" ht="15" x14ac:dyDescent="0.5">
      <c r="A262" t="s">
        <v>28</v>
      </c>
      <c r="B262" t="s">
        <v>29</v>
      </c>
    </row>
    <row r="263" spans="1:2" ht="15" x14ac:dyDescent="0.5">
      <c r="A263" t="s">
        <v>56</v>
      </c>
      <c r="B263">
        <v>121</v>
      </c>
    </row>
    <row r="264" spans="1:2" ht="15" x14ac:dyDescent="0.5">
      <c r="A264" t="s">
        <v>52</v>
      </c>
      <c r="B264">
        <v>46</v>
      </c>
    </row>
    <row r="265" spans="1:2" ht="15" x14ac:dyDescent="0.5">
      <c r="A265" t="s">
        <v>55</v>
      </c>
      <c r="B265">
        <v>230</v>
      </c>
    </row>
    <row r="266" spans="1:2" ht="15" x14ac:dyDescent="0.5">
      <c r="A266" t="s">
        <v>53</v>
      </c>
      <c r="B266">
        <v>3</v>
      </c>
    </row>
    <row r="267" spans="1:2" ht="15" x14ac:dyDescent="0.5">
      <c r="A267" t="s">
        <v>51</v>
      </c>
      <c r="B267">
        <v>188</v>
      </c>
    </row>
    <row r="268" spans="1:2" ht="15" x14ac:dyDescent="0.5">
      <c r="A268" t="s">
        <v>54</v>
      </c>
      <c r="B268">
        <v>5</v>
      </c>
    </row>
    <row r="269" spans="1:2" ht="15" x14ac:dyDescent="0.5">
      <c r="A269" t="s">
        <v>44</v>
      </c>
    </row>
    <row r="270" spans="1:2" ht="15" x14ac:dyDescent="0.5">
      <c r="A270" t="s">
        <v>28</v>
      </c>
      <c r="B270" t="s">
        <v>29</v>
      </c>
    </row>
    <row r="271" spans="1:2" ht="15" x14ac:dyDescent="0.5">
      <c r="A271" t="s">
        <v>56</v>
      </c>
      <c r="B271">
        <v>16</v>
      </c>
    </row>
    <row r="272" spans="1:2" ht="15" x14ac:dyDescent="0.5">
      <c r="A272" t="s">
        <v>52</v>
      </c>
      <c r="B272">
        <v>8</v>
      </c>
    </row>
    <row r="273" spans="1:14" ht="15" x14ac:dyDescent="0.5">
      <c r="A273" t="s">
        <v>55</v>
      </c>
      <c r="B273">
        <v>26</v>
      </c>
    </row>
    <row r="274" spans="1:14" ht="15" x14ac:dyDescent="0.5">
      <c r="A274" t="s">
        <v>53</v>
      </c>
      <c r="B274">
        <v>1</v>
      </c>
    </row>
    <row r="275" spans="1:14" ht="15" x14ac:dyDescent="0.5">
      <c r="A275" t="s">
        <v>51</v>
      </c>
      <c r="B275">
        <v>25</v>
      </c>
    </row>
    <row r="276" spans="1:14" ht="15" x14ac:dyDescent="0.5">
      <c r="A276" t="s">
        <v>54</v>
      </c>
      <c r="B276">
        <v>0</v>
      </c>
    </row>
    <row r="277" spans="1:14" ht="15" x14ac:dyDescent="0.5">
      <c r="A277" t="s">
        <v>45</v>
      </c>
    </row>
    <row r="278" spans="1:14" ht="15" x14ac:dyDescent="0.5">
      <c r="A278" t="s">
        <v>28</v>
      </c>
      <c r="B278" t="s">
        <v>29</v>
      </c>
    </row>
    <row r="279" spans="1:14" ht="15" x14ac:dyDescent="0.5">
      <c r="A279" t="s">
        <v>56</v>
      </c>
      <c r="B279">
        <v>9</v>
      </c>
    </row>
    <row r="280" spans="1:14" ht="15" x14ac:dyDescent="0.5">
      <c r="A280" t="s">
        <v>52</v>
      </c>
      <c r="B280">
        <v>10</v>
      </c>
    </row>
    <row r="281" spans="1:14" ht="15" x14ac:dyDescent="0.5">
      <c r="A281" t="s">
        <v>55</v>
      </c>
      <c r="B281">
        <v>69</v>
      </c>
    </row>
    <row r="282" spans="1:14" ht="15" x14ac:dyDescent="0.5">
      <c r="A282" t="s">
        <v>53</v>
      </c>
      <c r="B282">
        <v>0</v>
      </c>
    </row>
    <row r="283" spans="1:14" ht="15" x14ac:dyDescent="0.5">
      <c r="A283" t="s">
        <v>51</v>
      </c>
      <c r="B283">
        <v>17</v>
      </c>
    </row>
    <row r="284" spans="1:14" ht="15" x14ac:dyDescent="0.5">
      <c r="A284" t="s">
        <v>54</v>
      </c>
      <c r="B284">
        <v>1</v>
      </c>
    </row>
    <row r="285" spans="1:14" ht="15" x14ac:dyDescent="0.5">
      <c r="A285" t="s">
        <v>0</v>
      </c>
      <c r="B285" t="s">
        <v>83</v>
      </c>
      <c r="C285" t="s">
        <v>15</v>
      </c>
      <c r="D285" t="s">
        <v>16</v>
      </c>
      <c r="E285" t="s">
        <v>17</v>
      </c>
      <c r="F285" t="s">
        <v>18</v>
      </c>
      <c r="G285" t="s">
        <v>19</v>
      </c>
      <c r="H285" t="s">
        <v>20</v>
      </c>
      <c r="I285" t="s">
        <v>21</v>
      </c>
      <c r="J285" t="s">
        <v>22</v>
      </c>
      <c r="K285" t="s">
        <v>23</v>
      </c>
      <c r="L285" t="s">
        <v>24</v>
      </c>
      <c r="M285" t="s">
        <v>25</v>
      </c>
      <c r="N285" t="s">
        <v>26</v>
      </c>
    </row>
    <row r="286" spans="1:14" ht="15" x14ac:dyDescent="0.5">
      <c r="A286" t="s">
        <v>10</v>
      </c>
      <c r="B286">
        <v>2</v>
      </c>
      <c r="C286">
        <v>0</v>
      </c>
      <c r="D286">
        <v>0</v>
      </c>
      <c r="E286">
        <v>0</v>
      </c>
      <c r="F286">
        <v>0</v>
      </c>
      <c r="G286">
        <v>1039</v>
      </c>
      <c r="H286">
        <v>154</v>
      </c>
      <c r="I286">
        <v>132</v>
      </c>
      <c r="J286">
        <v>176</v>
      </c>
      <c r="K286">
        <v>830</v>
      </c>
      <c r="L286">
        <v>114</v>
      </c>
      <c r="M286">
        <v>172</v>
      </c>
      <c r="N286">
        <v>381</v>
      </c>
    </row>
    <row r="287" spans="1:14" ht="15" x14ac:dyDescent="0.5">
      <c r="A287" t="s">
        <v>84</v>
      </c>
      <c r="B287" t="s">
        <v>0</v>
      </c>
      <c r="C287" t="s">
        <v>85</v>
      </c>
      <c r="D287" t="s">
        <v>86</v>
      </c>
      <c r="E287" t="s">
        <v>87</v>
      </c>
      <c r="F287" t="s">
        <v>88</v>
      </c>
      <c r="G287" t="s">
        <v>89</v>
      </c>
      <c r="H287" t="s">
        <v>90</v>
      </c>
    </row>
    <row r="288" spans="1:14" ht="15" x14ac:dyDescent="0.5">
      <c r="A288" t="s">
        <v>91</v>
      </c>
      <c r="B288" t="s">
        <v>10</v>
      </c>
      <c r="C288">
        <v>0.79480346435709504</v>
      </c>
      <c r="D288">
        <v>0.78383795408563095</v>
      </c>
      <c r="E288">
        <v>0.84015327203657497</v>
      </c>
      <c r="F288">
        <v>0.88274483677548299</v>
      </c>
      <c r="G288">
        <v>0.87621064748816702</v>
      </c>
      <c r="H288">
        <v>0.92070589303862005</v>
      </c>
    </row>
    <row r="289" spans="1:8" ht="15" x14ac:dyDescent="0.5">
      <c r="A289" t="s">
        <v>92</v>
      </c>
      <c r="B289" t="s">
        <v>10</v>
      </c>
      <c r="C289">
        <v>0.630594522378089</v>
      </c>
      <c r="D289">
        <v>0.60047530271484695</v>
      </c>
      <c r="E289">
        <v>0.67073136936834499</v>
      </c>
      <c r="F289">
        <v>0.74549098196392705</v>
      </c>
      <c r="G289">
        <v>0.72484173435477295</v>
      </c>
      <c r="H289">
        <v>0.78133598399531701</v>
      </c>
    </row>
    <row r="290" spans="1:8" ht="15" x14ac:dyDescent="0.5">
      <c r="A290" t="s">
        <v>27</v>
      </c>
    </row>
    <row r="291" spans="1:8" ht="15" x14ac:dyDescent="0.5">
      <c r="A291" t="s">
        <v>28</v>
      </c>
      <c r="B291" t="s">
        <v>29</v>
      </c>
    </row>
    <row r="292" spans="1:8" ht="15" x14ac:dyDescent="0.5">
      <c r="A292" t="s">
        <v>57</v>
      </c>
      <c r="B292">
        <v>0</v>
      </c>
    </row>
    <row r="293" spans="1:8" ht="15" x14ac:dyDescent="0.5">
      <c r="A293" t="s">
        <v>58</v>
      </c>
      <c r="B293">
        <v>0</v>
      </c>
    </row>
    <row r="294" spans="1:8" ht="15" x14ac:dyDescent="0.5">
      <c r="A294" t="s">
        <v>46</v>
      </c>
      <c r="B294">
        <v>0</v>
      </c>
    </row>
    <row r="295" spans="1:8" ht="15" x14ac:dyDescent="0.5">
      <c r="A295" t="s">
        <v>59</v>
      </c>
      <c r="B295">
        <v>0</v>
      </c>
    </row>
    <row r="296" spans="1:8" ht="15" x14ac:dyDescent="0.5">
      <c r="A296" t="s">
        <v>38</v>
      </c>
      <c r="B296">
        <v>0</v>
      </c>
    </row>
    <row r="297" spans="1:8" ht="15" x14ac:dyDescent="0.5">
      <c r="A297" t="s">
        <v>39</v>
      </c>
      <c r="B297">
        <v>0</v>
      </c>
    </row>
    <row r="298" spans="1:8" ht="15" x14ac:dyDescent="0.5">
      <c r="A298" t="s">
        <v>60</v>
      </c>
      <c r="B298">
        <v>0</v>
      </c>
    </row>
    <row r="299" spans="1:8" ht="15" x14ac:dyDescent="0.5">
      <c r="A299" t="s">
        <v>41</v>
      </c>
      <c r="B299">
        <v>0</v>
      </c>
    </row>
    <row r="300" spans="1:8" ht="15" x14ac:dyDescent="0.5">
      <c r="A300" t="s">
        <v>35</v>
      </c>
      <c r="B300">
        <v>0</v>
      </c>
    </row>
    <row r="301" spans="1:8" ht="15" x14ac:dyDescent="0.5">
      <c r="A301" t="s">
        <v>33</v>
      </c>
      <c r="B301">
        <v>0</v>
      </c>
    </row>
    <row r="302" spans="1:8" ht="15" x14ac:dyDescent="0.5">
      <c r="A302" t="s">
        <v>61</v>
      </c>
      <c r="B302">
        <v>0</v>
      </c>
    </row>
    <row r="303" spans="1:8" ht="15" x14ac:dyDescent="0.5">
      <c r="A303" t="s">
        <v>36</v>
      </c>
      <c r="B303">
        <v>0</v>
      </c>
    </row>
    <row r="304" spans="1:8" ht="15" x14ac:dyDescent="0.5">
      <c r="A304" t="s">
        <v>34</v>
      </c>
      <c r="B304">
        <v>0</v>
      </c>
    </row>
    <row r="305" spans="1:2" ht="15" x14ac:dyDescent="0.5">
      <c r="A305" t="s">
        <v>62</v>
      </c>
      <c r="B305">
        <v>0</v>
      </c>
    </row>
    <row r="306" spans="1:2" ht="15" x14ac:dyDescent="0.5">
      <c r="A306" t="s">
        <v>37</v>
      </c>
      <c r="B306">
        <v>0</v>
      </c>
    </row>
    <row r="307" spans="1:2" ht="15" x14ac:dyDescent="0.5">
      <c r="A307" t="s">
        <v>30</v>
      </c>
    </row>
    <row r="308" spans="1:2" ht="15" x14ac:dyDescent="0.5">
      <c r="A308" t="s">
        <v>28</v>
      </c>
      <c r="B308" t="s">
        <v>29</v>
      </c>
    </row>
    <row r="309" spans="1:2" ht="15" x14ac:dyDescent="0.5">
      <c r="A309" t="s">
        <v>57</v>
      </c>
      <c r="B309">
        <v>0</v>
      </c>
    </row>
    <row r="310" spans="1:2" ht="15" x14ac:dyDescent="0.5">
      <c r="A310" t="s">
        <v>58</v>
      </c>
      <c r="B310">
        <v>0</v>
      </c>
    </row>
    <row r="311" spans="1:2" ht="15" x14ac:dyDescent="0.5">
      <c r="A311" t="s">
        <v>46</v>
      </c>
      <c r="B311">
        <v>0</v>
      </c>
    </row>
    <row r="312" spans="1:2" ht="15" x14ac:dyDescent="0.5">
      <c r="A312" t="s">
        <v>59</v>
      </c>
      <c r="B312">
        <v>0</v>
      </c>
    </row>
    <row r="313" spans="1:2" ht="15" x14ac:dyDescent="0.5">
      <c r="A313" t="s">
        <v>38</v>
      </c>
      <c r="B313">
        <v>0</v>
      </c>
    </row>
    <row r="314" spans="1:2" ht="15" x14ac:dyDescent="0.5">
      <c r="A314" t="s">
        <v>39</v>
      </c>
      <c r="B314">
        <v>0</v>
      </c>
    </row>
    <row r="315" spans="1:2" ht="15" x14ac:dyDescent="0.5">
      <c r="A315" t="s">
        <v>60</v>
      </c>
      <c r="B315">
        <v>0</v>
      </c>
    </row>
    <row r="316" spans="1:2" ht="15" x14ac:dyDescent="0.5">
      <c r="A316" t="s">
        <v>41</v>
      </c>
      <c r="B316">
        <v>0</v>
      </c>
    </row>
    <row r="317" spans="1:2" ht="15" x14ac:dyDescent="0.5">
      <c r="A317" t="s">
        <v>35</v>
      </c>
      <c r="B317">
        <v>0</v>
      </c>
    </row>
    <row r="318" spans="1:2" ht="15" x14ac:dyDescent="0.5">
      <c r="A318" t="s">
        <v>33</v>
      </c>
      <c r="B318">
        <v>0</v>
      </c>
    </row>
    <row r="319" spans="1:2" ht="15" x14ac:dyDescent="0.5">
      <c r="A319" t="s">
        <v>61</v>
      </c>
      <c r="B319">
        <v>0</v>
      </c>
    </row>
    <row r="320" spans="1:2" ht="15" x14ac:dyDescent="0.5">
      <c r="A320" t="s">
        <v>36</v>
      </c>
      <c r="B320">
        <v>0</v>
      </c>
    </row>
    <row r="321" spans="1:2" ht="15" x14ac:dyDescent="0.5">
      <c r="A321" t="s">
        <v>34</v>
      </c>
      <c r="B321">
        <v>0</v>
      </c>
    </row>
    <row r="322" spans="1:2" ht="15" x14ac:dyDescent="0.5">
      <c r="A322" t="s">
        <v>62</v>
      </c>
      <c r="B322">
        <v>0</v>
      </c>
    </row>
    <row r="323" spans="1:2" ht="15" x14ac:dyDescent="0.5">
      <c r="A323" t="s">
        <v>37</v>
      </c>
      <c r="B323">
        <v>0</v>
      </c>
    </row>
    <row r="324" spans="1:2" ht="15" x14ac:dyDescent="0.5">
      <c r="A324" t="s">
        <v>31</v>
      </c>
    </row>
    <row r="325" spans="1:2" ht="15" x14ac:dyDescent="0.5">
      <c r="A325" t="s">
        <v>28</v>
      </c>
      <c r="B325" t="s">
        <v>29</v>
      </c>
    </row>
    <row r="326" spans="1:2" ht="15" x14ac:dyDescent="0.5">
      <c r="A326" t="s">
        <v>57</v>
      </c>
      <c r="B326">
        <v>0</v>
      </c>
    </row>
    <row r="327" spans="1:2" ht="15" x14ac:dyDescent="0.5">
      <c r="A327" t="s">
        <v>58</v>
      </c>
      <c r="B327">
        <v>0</v>
      </c>
    </row>
    <row r="328" spans="1:2" ht="15" x14ac:dyDescent="0.5">
      <c r="A328" t="s">
        <v>46</v>
      </c>
      <c r="B328">
        <v>0</v>
      </c>
    </row>
    <row r="329" spans="1:2" ht="15" x14ac:dyDescent="0.5">
      <c r="A329" t="s">
        <v>59</v>
      </c>
      <c r="B329">
        <v>0</v>
      </c>
    </row>
    <row r="330" spans="1:2" ht="15" x14ac:dyDescent="0.5">
      <c r="A330" t="s">
        <v>38</v>
      </c>
      <c r="B330">
        <v>0</v>
      </c>
    </row>
    <row r="331" spans="1:2" ht="15" x14ac:dyDescent="0.5">
      <c r="A331" t="s">
        <v>39</v>
      </c>
      <c r="B331">
        <v>0</v>
      </c>
    </row>
    <row r="332" spans="1:2" ht="15" x14ac:dyDescent="0.5">
      <c r="A332" t="s">
        <v>60</v>
      </c>
      <c r="B332">
        <v>0</v>
      </c>
    </row>
    <row r="333" spans="1:2" ht="15" x14ac:dyDescent="0.5">
      <c r="A333" t="s">
        <v>41</v>
      </c>
      <c r="B333">
        <v>0</v>
      </c>
    </row>
    <row r="334" spans="1:2" ht="15" x14ac:dyDescent="0.5">
      <c r="A334" t="s">
        <v>35</v>
      </c>
      <c r="B334">
        <v>0</v>
      </c>
    </row>
    <row r="335" spans="1:2" ht="15" x14ac:dyDescent="0.5">
      <c r="A335" t="s">
        <v>33</v>
      </c>
      <c r="B335">
        <v>0</v>
      </c>
    </row>
    <row r="336" spans="1:2" ht="15" x14ac:dyDescent="0.5">
      <c r="A336" t="s">
        <v>61</v>
      </c>
      <c r="B336">
        <v>0</v>
      </c>
    </row>
    <row r="337" spans="1:2" ht="15" x14ac:dyDescent="0.5">
      <c r="A337" t="s">
        <v>36</v>
      </c>
      <c r="B337">
        <v>0</v>
      </c>
    </row>
    <row r="338" spans="1:2" ht="15" x14ac:dyDescent="0.5">
      <c r="A338" t="s">
        <v>34</v>
      </c>
      <c r="B338">
        <v>0</v>
      </c>
    </row>
    <row r="339" spans="1:2" ht="15" x14ac:dyDescent="0.5">
      <c r="A339" t="s">
        <v>62</v>
      </c>
      <c r="B339">
        <v>0</v>
      </c>
    </row>
    <row r="340" spans="1:2" ht="15" x14ac:dyDescent="0.5">
      <c r="A340" t="s">
        <v>37</v>
      </c>
      <c r="B340">
        <v>0</v>
      </c>
    </row>
    <row r="341" spans="1:2" ht="15" x14ac:dyDescent="0.5">
      <c r="A341" t="s">
        <v>32</v>
      </c>
    </row>
    <row r="342" spans="1:2" ht="15" x14ac:dyDescent="0.5">
      <c r="A342" t="s">
        <v>28</v>
      </c>
      <c r="B342" t="s">
        <v>29</v>
      </c>
    </row>
    <row r="343" spans="1:2" ht="15" x14ac:dyDescent="0.5">
      <c r="A343" t="s">
        <v>57</v>
      </c>
      <c r="B343">
        <v>0</v>
      </c>
    </row>
    <row r="344" spans="1:2" ht="15" x14ac:dyDescent="0.5">
      <c r="A344" t="s">
        <v>58</v>
      </c>
      <c r="B344">
        <v>0</v>
      </c>
    </row>
    <row r="345" spans="1:2" ht="15" x14ac:dyDescent="0.5">
      <c r="A345" t="s">
        <v>46</v>
      </c>
      <c r="B345">
        <v>0</v>
      </c>
    </row>
    <row r="346" spans="1:2" ht="15" x14ac:dyDescent="0.5">
      <c r="A346" t="s">
        <v>59</v>
      </c>
      <c r="B346">
        <v>0</v>
      </c>
    </row>
    <row r="347" spans="1:2" ht="15" x14ac:dyDescent="0.5">
      <c r="A347" t="s">
        <v>38</v>
      </c>
      <c r="B347">
        <v>246</v>
      </c>
    </row>
    <row r="348" spans="1:2" ht="15" x14ac:dyDescent="0.5">
      <c r="A348" t="s">
        <v>39</v>
      </c>
      <c r="B348">
        <v>7</v>
      </c>
    </row>
    <row r="349" spans="1:2" ht="15" x14ac:dyDescent="0.5">
      <c r="A349" t="s">
        <v>60</v>
      </c>
      <c r="B349">
        <v>0</v>
      </c>
    </row>
    <row r="350" spans="1:2" ht="15" x14ac:dyDescent="0.5">
      <c r="A350" t="s">
        <v>41</v>
      </c>
      <c r="B350">
        <v>0</v>
      </c>
    </row>
    <row r="351" spans="1:2" ht="15" x14ac:dyDescent="0.5">
      <c r="A351" t="s">
        <v>35</v>
      </c>
      <c r="B351">
        <v>222</v>
      </c>
    </row>
    <row r="352" spans="1:2" ht="15" x14ac:dyDescent="0.5">
      <c r="A352" t="s">
        <v>33</v>
      </c>
      <c r="B352">
        <v>338</v>
      </c>
    </row>
    <row r="353" spans="1:2" ht="15" x14ac:dyDescent="0.5">
      <c r="A353" t="s">
        <v>61</v>
      </c>
      <c r="B353">
        <v>0</v>
      </c>
    </row>
    <row r="354" spans="1:2" ht="15" x14ac:dyDescent="0.5">
      <c r="A354" t="s">
        <v>36</v>
      </c>
      <c r="B354">
        <v>5</v>
      </c>
    </row>
    <row r="355" spans="1:2" ht="15" x14ac:dyDescent="0.5">
      <c r="A355" t="s">
        <v>34</v>
      </c>
      <c r="B355">
        <v>216</v>
      </c>
    </row>
    <row r="356" spans="1:2" ht="15" x14ac:dyDescent="0.5">
      <c r="A356" t="s">
        <v>62</v>
      </c>
      <c r="B356">
        <v>0</v>
      </c>
    </row>
    <row r="357" spans="1:2" ht="15" x14ac:dyDescent="0.5">
      <c r="A357" t="s">
        <v>37</v>
      </c>
      <c r="B357">
        <v>5</v>
      </c>
    </row>
    <row r="358" spans="1:2" ht="15" x14ac:dyDescent="0.5">
      <c r="A358" t="s">
        <v>40</v>
      </c>
    </row>
    <row r="359" spans="1:2" ht="15" x14ac:dyDescent="0.5">
      <c r="A359" t="s">
        <v>28</v>
      </c>
      <c r="B359" t="s">
        <v>29</v>
      </c>
    </row>
    <row r="360" spans="1:2" ht="15" x14ac:dyDescent="0.5">
      <c r="A360" t="s">
        <v>57</v>
      </c>
      <c r="B360">
        <v>0</v>
      </c>
    </row>
    <row r="361" spans="1:2" ht="15" x14ac:dyDescent="0.5">
      <c r="A361" t="s">
        <v>58</v>
      </c>
      <c r="B361">
        <v>0</v>
      </c>
    </row>
    <row r="362" spans="1:2" ht="15" x14ac:dyDescent="0.5">
      <c r="A362" t="s">
        <v>46</v>
      </c>
      <c r="B362">
        <v>0</v>
      </c>
    </row>
    <row r="363" spans="1:2" ht="15" x14ac:dyDescent="0.5">
      <c r="A363" t="s">
        <v>59</v>
      </c>
      <c r="B363">
        <v>0</v>
      </c>
    </row>
    <row r="364" spans="1:2" ht="15" x14ac:dyDescent="0.5">
      <c r="A364" t="s">
        <v>38</v>
      </c>
      <c r="B364">
        <v>38</v>
      </c>
    </row>
    <row r="365" spans="1:2" ht="15" x14ac:dyDescent="0.5">
      <c r="A365" t="s">
        <v>39</v>
      </c>
      <c r="B365">
        <v>2</v>
      </c>
    </row>
    <row r="366" spans="1:2" ht="15" x14ac:dyDescent="0.5">
      <c r="A366" t="s">
        <v>60</v>
      </c>
      <c r="B366">
        <v>0</v>
      </c>
    </row>
    <row r="367" spans="1:2" ht="15" x14ac:dyDescent="0.5">
      <c r="A367" t="s">
        <v>41</v>
      </c>
      <c r="B367">
        <v>3</v>
      </c>
    </row>
    <row r="368" spans="1:2" ht="15" x14ac:dyDescent="0.5">
      <c r="A368" t="s">
        <v>35</v>
      </c>
      <c r="B368">
        <v>30</v>
      </c>
    </row>
    <row r="369" spans="1:2" ht="15" x14ac:dyDescent="0.5">
      <c r="A369" t="s">
        <v>33</v>
      </c>
      <c r="B369">
        <v>66</v>
      </c>
    </row>
    <row r="370" spans="1:2" ht="15" x14ac:dyDescent="0.5">
      <c r="A370" t="s">
        <v>61</v>
      </c>
      <c r="B370">
        <v>0</v>
      </c>
    </row>
    <row r="371" spans="1:2" ht="15" x14ac:dyDescent="0.5">
      <c r="A371" t="s">
        <v>36</v>
      </c>
      <c r="B371">
        <v>0</v>
      </c>
    </row>
    <row r="372" spans="1:2" ht="15" x14ac:dyDescent="0.5">
      <c r="A372" t="s">
        <v>34</v>
      </c>
      <c r="B372">
        <v>14</v>
      </c>
    </row>
    <row r="373" spans="1:2" ht="15" x14ac:dyDescent="0.5">
      <c r="A373" t="s">
        <v>62</v>
      </c>
      <c r="B373">
        <v>0</v>
      </c>
    </row>
    <row r="374" spans="1:2" ht="15" x14ac:dyDescent="0.5">
      <c r="A374" t="s">
        <v>37</v>
      </c>
      <c r="B374">
        <v>1</v>
      </c>
    </row>
    <row r="375" spans="1:2" ht="15" x14ac:dyDescent="0.5">
      <c r="A375" t="s">
        <v>42</v>
      </c>
    </row>
    <row r="376" spans="1:2" ht="15" x14ac:dyDescent="0.5">
      <c r="A376" t="s">
        <v>28</v>
      </c>
      <c r="B376" t="s">
        <v>29</v>
      </c>
    </row>
    <row r="377" spans="1:2" ht="15" x14ac:dyDescent="0.5">
      <c r="A377" t="s">
        <v>57</v>
      </c>
      <c r="B377">
        <v>0</v>
      </c>
    </row>
    <row r="378" spans="1:2" ht="15" x14ac:dyDescent="0.5">
      <c r="A378" t="s">
        <v>58</v>
      </c>
      <c r="B378">
        <v>0</v>
      </c>
    </row>
    <row r="379" spans="1:2" ht="15" x14ac:dyDescent="0.5">
      <c r="A379" t="s">
        <v>46</v>
      </c>
      <c r="B379">
        <v>0</v>
      </c>
    </row>
    <row r="380" spans="1:2" ht="15" x14ac:dyDescent="0.5">
      <c r="A380" t="s">
        <v>59</v>
      </c>
      <c r="B380">
        <v>0</v>
      </c>
    </row>
    <row r="381" spans="1:2" ht="15" x14ac:dyDescent="0.5">
      <c r="A381" t="s">
        <v>38</v>
      </c>
      <c r="B381">
        <v>26</v>
      </c>
    </row>
    <row r="382" spans="1:2" ht="15" x14ac:dyDescent="0.5">
      <c r="A382" t="s">
        <v>39</v>
      </c>
      <c r="B382">
        <v>2</v>
      </c>
    </row>
    <row r="383" spans="1:2" ht="15" x14ac:dyDescent="0.5">
      <c r="A383" t="s">
        <v>60</v>
      </c>
      <c r="B383">
        <v>0</v>
      </c>
    </row>
    <row r="384" spans="1:2" ht="15" x14ac:dyDescent="0.5">
      <c r="A384" t="s">
        <v>41</v>
      </c>
      <c r="B384">
        <v>0</v>
      </c>
    </row>
    <row r="385" spans="1:2" ht="15" x14ac:dyDescent="0.5">
      <c r="A385" t="s">
        <v>35</v>
      </c>
      <c r="B385">
        <v>45</v>
      </c>
    </row>
    <row r="386" spans="1:2" ht="15" x14ac:dyDescent="0.5">
      <c r="A386" t="s">
        <v>33</v>
      </c>
      <c r="B386">
        <v>47</v>
      </c>
    </row>
    <row r="387" spans="1:2" ht="15" x14ac:dyDescent="0.5">
      <c r="A387" t="s">
        <v>61</v>
      </c>
      <c r="B387">
        <v>0</v>
      </c>
    </row>
    <row r="388" spans="1:2" ht="15" x14ac:dyDescent="0.5">
      <c r="A388" t="s">
        <v>36</v>
      </c>
      <c r="B388">
        <v>0</v>
      </c>
    </row>
    <row r="389" spans="1:2" ht="15" x14ac:dyDescent="0.5">
      <c r="A389" t="s">
        <v>34</v>
      </c>
      <c r="B389">
        <v>12</v>
      </c>
    </row>
    <row r="390" spans="1:2" ht="15" x14ac:dyDescent="0.5">
      <c r="A390" t="s">
        <v>62</v>
      </c>
      <c r="B390">
        <v>0</v>
      </c>
    </row>
    <row r="391" spans="1:2" ht="15" x14ac:dyDescent="0.5">
      <c r="A391" t="s">
        <v>37</v>
      </c>
      <c r="B391">
        <v>0</v>
      </c>
    </row>
    <row r="392" spans="1:2" ht="15" x14ac:dyDescent="0.5">
      <c r="A392" t="s">
        <v>43</v>
      </c>
    </row>
    <row r="393" spans="1:2" ht="15" x14ac:dyDescent="0.5">
      <c r="A393" t="s">
        <v>28</v>
      </c>
      <c r="B393" t="s">
        <v>29</v>
      </c>
    </row>
    <row r="394" spans="1:2" ht="15" x14ac:dyDescent="0.5">
      <c r="A394" t="s">
        <v>56</v>
      </c>
      <c r="B394">
        <v>183</v>
      </c>
    </row>
    <row r="395" spans="1:2" ht="15" x14ac:dyDescent="0.5">
      <c r="A395" t="s">
        <v>52</v>
      </c>
      <c r="B395">
        <v>52</v>
      </c>
    </row>
    <row r="396" spans="1:2" ht="15" x14ac:dyDescent="0.5">
      <c r="A396" t="s">
        <v>55</v>
      </c>
      <c r="B396">
        <v>319</v>
      </c>
    </row>
    <row r="397" spans="1:2" ht="15" x14ac:dyDescent="0.5">
      <c r="A397" t="s">
        <v>53</v>
      </c>
      <c r="B397">
        <v>5</v>
      </c>
    </row>
    <row r="398" spans="1:2" ht="15" x14ac:dyDescent="0.5">
      <c r="A398" t="s">
        <v>51</v>
      </c>
      <c r="B398">
        <v>256</v>
      </c>
    </row>
    <row r="399" spans="1:2" ht="15" x14ac:dyDescent="0.5">
      <c r="A399" t="s">
        <v>54</v>
      </c>
      <c r="B399">
        <v>5</v>
      </c>
    </row>
    <row r="400" spans="1:2" ht="15" x14ac:dyDescent="0.5">
      <c r="A400" t="s">
        <v>44</v>
      </c>
    </row>
    <row r="401" spans="1:14" ht="15" x14ac:dyDescent="0.5">
      <c r="A401" t="s">
        <v>28</v>
      </c>
      <c r="B401" t="s">
        <v>29</v>
      </c>
    </row>
    <row r="402" spans="1:14" ht="15" x14ac:dyDescent="0.5">
      <c r="A402" t="s">
        <v>56</v>
      </c>
      <c r="B402">
        <v>19</v>
      </c>
    </row>
    <row r="403" spans="1:14" ht="15" x14ac:dyDescent="0.5">
      <c r="A403" t="s">
        <v>52</v>
      </c>
      <c r="B403">
        <v>16</v>
      </c>
    </row>
    <row r="404" spans="1:14" ht="15" x14ac:dyDescent="0.5">
      <c r="A404" t="s">
        <v>55</v>
      </c>
      <c r="B404">
        <v>37</v>
      </c>
    </row>
    <row r="405" spans="1:14" ht="15" x14ac:dyDescent="0.5">
      <c r="A405" t="s">
        <v>53</v>
      </c>
      <c r="B405">
        <v>1</v>
      </c>
    </row>
    <row r="406" spans="1:14" ht="15" x14ac:dyDescent="0.5">
      <c r="A406" t="s">
        <v>51</v>
      </c>
      <c r="B406">
        <v>41</v>
      </c>
    </row>
    <row r="407" spans="1:14" ht="15" x14ac:dyDescent="0.5">
      <c r="A407" t="s">
        <v>54</v>
      </c>
      <c r="B407">
        <v>0</v>
      </c>
    </row>
    <row r="408" spans="1:14" ht="15" x14ac:dyDescent="0.5">
      <c r="A408" t="s">
        <v>45</v>
      </c>
    </row>
    <row r="409" spans="1:14" ht="15" x14ac:dyDescent="0.5">
      <c r="A409" t="s">
        <v>28</v>
      </c>
      <c r="B409" t="s">
        <v>29</v>
      </c>
    </row>
    <row r="410" spans="1:14" ht="15" x14ac:dyDescent="0.5">
      <c r="A410" t="s">
        <v>56</v>
      </c>
      <c r="B410">
        <v>14</v>
      </c>
    </row>
    <row r="411" spans="1:14" ht="15" x14ac:dyDescent="0.5">
      <c r="A411" t="s">
        <v>52</v>
      </c>
      <c r="B411">
        <v>20</v>
      </c>
    </row>
    <row r="412" spans="1:14" ht="15" x14ac:dyDescent="0.5">
      <c r="A412" t="s">
        <v>55</v>
      </c>
      <c r="B412">
        <v>106</v>
      </c>
    </row>
    <row r="413" spans="1:14" ht="15" x14ac:dyDescent="0.5">
      <c r="A413" t="s">
        <v>53</v>
      </c>
      <c r="B413">
        <v>1</v>
      </c>
    </row>
    <row r="414" spans="1:14" ht="15" x14ac:dyDescent="0.5">
      <c r="A414" t="s">
        <v>51</v>
      </c>
      <c r="B414">
        <v>30</v>
      </c>
    </row>
    <row r="415" spans="1:14" ht="15" x14ac:dyDescent="0.5">
      <c r="A415" t="s">
        <v>54</v>
      </c>
      <c r="B415">
        <v>1</v>
      </c>
    </row>
    <row r="416" spans="1:14" ht="15" x14ac:dyDescent="0.5">
      <c r="A416" t="s">
        <v>0</v>
      </c>
      <c r="B416" t="s">
        <v>83</v>
      </c>
      <c r="C416" t="s">
        <v>15</v>
      </c>
      <c r="D416" t="s">
        <v>16</v>
      </c>
      <c r="E416" t="s">
        <v>17</v>
      </c>
      <c r="F416" t="s">
        <v>18</v>
      </c>
      <c r="G416" t="s">
        <v>19</v>
      </c>
      <c r="H416" t="s">
        <v>20</v>
      </c>
      <c r="I416" t="s">
        <v>21</v>
      </c>
      <c r="J416" t="s">
        <v>22</v>
      </c>
      <c r="K416" t="s">
        <v>23</v>
      </c>
      <c r="L416" t="s">
        <v>24</v>
      </c>
      <c r="M416" t="s">
        <v>25</v>
      </c>
      <c r="N416" t="s">
        <v>26</v>
      </c>
    </row>
    <row r="417" spans="1:14" ht="15" x14ac:dyDescent="0.5">
      <c r="A417" t="s">
        <v>11</v>
      </c>
      <c r="B417" t="s">
        <v>74</v>
      </c>
      <c r="C417">
        <v>709</v>
      </c>
      <c r="D417">
        <v>46</v>
      </c>
      <c r="E417">
        <v>43</v>
      </c>
      <c r="F417">
        <v>101</v>
      </c>
      <c r="G417">
        <v>375</v>
      </c>
      <c r="H417">
        <v>25</v>
      </c>
      <c r="I417">
        <v>41</v>
      </c>
      <c r="J417">
        <v>359</v>
      </c>
      <c r="K417">
        <v>0</v>
      </c>
      <c r="L417">
        <v>0</v>
      </c>
      <c r="M417">
        <v>0</v>
      </c>
      <c r="N417">
        <v>0</v>
      </c>
    </row>
    <row r="418" spans="1:14" ht="15" x14ac:dyDescent="0.5">
      <c r="A418" t="s">
        <v>84</v>
      </c>
      <c r="B418" t="s">
        <v>0</v>
      </c>
      <c r="C418" t="s">
        <v>83</v>
      </c>
      <c r="D418" t="s">
        <v>85</v>
      </c>
      <c r="E418" t="s">
        <v>86</v>
      </c>
      <c r="F418" t="s">
        <v>87</v>
      </c>
      <c r="G418" t="s">
        <v>88</v>
      </c>
      <c r="H418" t="s">
        <v>89</v>
      </c>
      <c r="I418" t="s">
        <v>90</v>
      </c>
    </row>
    <row r="419" spans="1:14" ht="15" x14ac:dyDescent="0.5">
      <c r="A419" t="s">
        <v>93</v>
      </c>
      <c r="B419" t="s">
        <v>11</v>
      </c>
      <c r="C419" t="s">
        <v>74</v>
      </c>
      <c r="D419">
        <v>0.83982202447163501</v>
      </c>
      <c r="E419">
        <v>0.79485642688343106</v>
      </c>
      <c r="F419">
        <v>0.86123132478532505</v>
      </c>
      <c r="G419">
        <v>0.88765294771968795</v>
      </c>
      <c r="H419">
        <v>0.84262894648953601</v>
      </c>
      <c r="I419">
        <v>0.90966960703616195</v>
      </c>
    </row>
    <row r="420" spans="1:14" ht="15" x14ac:dyDescent="0.5">
      <c r="A420" t="s">
        <v>91</v>
      </c>
      <c r="B420" t="s">
        <v>11</v>
      </c>
      <c r="C420" t="s">
        <v>74</v>
      </c>
      <c r="D420">
        <v>0.5</v>
      </c>
      <c r="E420">
        <v>0.45995168824546101</v>
      </c>
      <c r="F420">
        <v>0.55333490816439002</v>
      </c>
      <c r="G420">
        <v>0.55125000000000002</v>
      </c>
      <c r="H420">
        <v>0.50242833317804003</v>
      </c>
      <c r="I420">
        <v>0.60325505300385296</v>
      </c>
    </row>
    <row r="421" spans="1:14" ht="15" x14ac:dyDescent="0.5">
      <c r="A421" t="s">
        <v>27</v>
      </c>
    </row>
    <row r="422" spans="1:14" ht="15" x14ac:dyDescent="0.5">
      <c r="A422" t="s">
        <v>28</v>
      </c>
      <c r="B422" t="s">
        <v>29</v>
      </c>
    </row>
    <row r="423" spans="1:14" ht="15" x14ac:dyDescent="0.5">
      <c r="A423" t="s">
        <v>57</v>
      </c>
      <c r="B423">
        <v>0</v>
      </c>
    </row>
    <row r="424" spans="1:14" ht="15" x14ac:dyDescent="0.5">
      <c r="A424" t="s">
        <v>58</v>
      </c>
      <c r="B424">
        <v>0</v>
      </c>
    </row>
    <row r="425" spans="1:14" ht="15" x14ac:dyDescent="0.5">
      <c r="A425" t="s">
        <v>46</v>
      </c>
      <c r="B425">
        <v>1</v>
      </c>
    </row>
    <row r="426" spans="1:14" ht="15" x14ac:dyDescent="0.5">
      <c r="A426" t="s">
        <v>59</v>
      </c>
      <c r="B426">
        <v>0</v>
      </c>
    </row>
    <row r="427" spans="1:14" ht="15" x14ac:dyDescent="0.5">
      <c r="A427" t="s">
        <v>38</v>
      </c>
      <c r="B427">
        <v>125</v>
      </c>
    </row>
    <row r="428" spans="1:14" ht="15" x14ac:dyDescent="0.5">
      <c r="A428" t="s">
        <v>39</v>
      </c>
      <c r="B428">
        <v>193</v>
      </c>
    </row>
    <row r="429" spans="1:14" ht="15" x14ac:dyDescent="0.5">
      <c r="A429" t="s">
        <v>60</v>
      </c>
      <c r="B429">
        <v>0</v>
      </c>
    </row>
    <row r="430" spans="1:14" ht="15" x14ac:dyDescent="0.5">
      <c r="A430" t="s">
        <v>41</v>
      </c>
      <c r="B430">
        <v>0</v>
      </c>
    </row>
    <row r="431" spans="1:14" ht="15" x14ac:dyDescent="0.5">
      <c r="A431" t="s">
        <v>35</v>
      </c>
      <c r="B431">
        <v>101</v>
      </c>
    </row>
    <row r="432" spans="1:14" ht="15" x14ac:dyDescent="0.5">
      <c r="A432" t="s">
        <v>33</v>
      </c>
      <c r="B432">
        <v>187</v>
      </c>
    </row>
    <row r="433" spans="1:2" ht="15" x14ac:dyDescent="0.5">
      <c r="A433" t="s">
        <v>61</v>
      </c>
      <c r="B433">
        <v>0</v>
      </c>
    </row>
    <row r="434" spans="1:2" ht="15" x14ac:dyDescent="0.5">
      <c r="A434" t="s">
        <v>36</v>
      </c>
      <c r="B434">
        <v>2</v>
      </c>
    </row>
    <row r="435" spans="1:2" ht="15" x14ac:dyDescent="0.5">
      <c r="A435" t="s">
        <v>34</v>
      </c>
      <c r="B435">
        <v>98</v>
      </c>
    </row>
    <row r="436" spans="1:2" ht="15" x14ac:dyDescent="0.5">
      <c r="A436" t="s">
        <v>62</v>
      </c>
      <c r="B436">
        <v>0</v>
      </c>
    </row>
    <row r="437" spans="1:2" ht="15" x14ac:dyDescent="0.5">
      <c r="A437" t="s">
        <v>37</v>
      </c>
      <c r="B437">
        <v>2</v>
      </c>
    </row>
    <row r="438" spans="1:2" ht="15" x14ac:dyDescent="0.5">
      <c r="A438" t="s">
        <v>30</v>
      </c>
    </row>
    <row r="439" spans="1:2" ht="15" x14ac:dyDescent="0.5">
      <c r="A439" t="s">
        <v>28</v>
      </c>
      <c r="B439" t="s">
        <v>29</v>
      </c>
    </row>
    <row r="440" spans="1:2" ht="15" x14ac:dyDescent="0.5">
      <c r="A440" t="s">
        <v>57</v>
      </c>
      <c r="B440">
        <v>0</v>
      </c>
    </row>
    <row r="441" spans="1:2" ht="15" x14ac:dyDescent="0.5">
      <c r="A441" t="s">
        <v>58</v>
      </c>
      <c r="B441">
        <v>0</v>
      </c>
    </row>
    <row r="442" spans="1:2" ht="15" x14ac:dyDescent="0.5">
      <c r="A442" t="s">
        <v>46</v>
      </c>
      <c r="B442">
        <v>0</v>
      </c>
    </row>
    <row r="443" spans="1:2" ht="15" x14ac:dyDescent="0.5">
      <c r="A443" t="s">
        <v>59</v>
      </c>
      <c r="B443">
        <v>0</v>
      </c>
    </row>
    <row r="444" spans="1:2" ht="15" x14ac:dyDescent="0.5">
      <c r="A444" t="s">
        <v>38</v>
      </c>
      <c r="B444">
        <v>11</v>
      </c>
    </row>
    <row r="445" spans="1:2" ht="15" x14ac:dyDescent="0.5">
      <c r="A445" t="s">
        <v>39</v>
      </c>
      <c r="B445">
        <v>3</v>
      </c>
    </row>
    <row r="446" spans="1:2" ht="15" x14ac:dyDescent="0.5">
      <c r="A446" t="s">
        <v>60</v>
      </c>
      <c r="B446">
        <v>0</v>
      </c>
    </row>
    <row r="447" spans="1:2" ht="15" x14ac:dyDescent="0.5">
      <c r="A447" t="s">
        <v>41</v>
      </c>
      <c r="B447">
        <v>0</v>
      </c>
    </row>
    <row r="448" spans="1:2" ht="15" x14ac:dyDescent="0.5">
      <c r="A448" t="s">
        <v>35</v>
      </c>
      <c r="B448">
        <v>10</v>
      </c>
    </row>
    <row r="449" spans="1:2" ht="15" x14ac:dyDescent="0.5">
      <c r="A449" t="s">
        <v>33</v>
      </c>
      <c r="B449">
        <v>14</v>
      </c>
    </row>
    <row r="450" spans="1:2" ht="15" x14ac:dyDescent="0.5">
      <c r="A450" t="s">
        <v>61</v>
      </c>
      <c r="B450">
        <v>0</v>
      </c>
    </row>
    <row r="451" spans="1:2" ht="15" x14ac:dyDescent="0.5">
      <c r="A451" t="s">
        <v>36</v>
      </c>
      <c r="B451">
        <v>1</v>
      </c>
    </row>
    <row r="452" spans="1:2" ht="15" x14ac:dyDescent="0.5">
      <c r="A452" t="s">
        <v>34</v>
      </c>
      <c r="B452">
        <v>7</v>
      </c>
    </row>
    <row r="453" spans="1:2" ht="15" x14ac:dyDescent="0.5">
      <c r="A453" t="s">
        <v>62</v>
      </c>
      <c r="B453">
        <v>0</v>
      </c>
    </row>
    <row r="454" spans="1:2" ht="15" x14ac:dyDescent="0.5">
      <c r="A454" t="s">
        <v>37</v>
      </c>
      <c r="B454">
        <v>0</v>
      </c>
    </row>
    <row r="455" spans="1:2" ht="15" x14ac:dyDescent="0.5">
      <c r="A455" t="s">
        <v>31</v>
      </c>
    </row>
    <row r="456" spans="1:2" ht="15" x14ac:dyDescent="0.5">
      <c r="A456" t="s">
        <v>28</v>
      </c>
      <c r="B456" t="s">
        <v>29</v>
      </c>
    </row>
    <row r="457" spans="1:2" ht="15" x14ac:dyDescent="0.5">
      <c r="A457" t="s">
        <v>57</v>
      </c>
      <c r="B457">
        <v>0</v>
      </c>
    </row>
    <row r="458" spans="1:2" ht="15" x14ac:dyDescent="0.5">
      <c r="A458" t="s">
        <v>58</v>
      </c>
      <c r="B458">
        <v>0</v>
      </c>
    </row>
    <row r="459" spans="1:2" ht="15" x14ac:dyDescent="0.5">
      <c r="A459" t="s">
        <v>46</v>
      </c>
      <c r="B459">
        <v>0</v>
      </c>
    </row>
    <row r="460" spans="1:2" ht="15" x14ac:dyDescent="0.5">
      <c r="A460" t="s">
        <v>59</v>
      </c>
      <c r="B460">
        <v>0</v>
      </c>
    </row>
    <row r="461" spans="1:2" ht="15" x14ac:dyDescent="0.5">
      <c r="A461" t="s">
        <v>38</v>
      </c>
      <c r="B461">
        <v>2</v>
      </c>
    </row>
    <row r="462" spans="1:2" ht="15" x14ac:dyDescent="0.5">
      <c r="A462" t="s">
        <v>39</v>
      </c>
      <c r="B462">
        <v>4</v>
      </c>
    </row>
    <row r="463" spans="1:2" ht="15" x14ac:dyDescent="0.5">
      <c r="A463" t="s">
        <v>60</v>
      </c>
      <c r="B463">
        <v>0</v>
      </c>
    </row>
    <row r="464" spans="1:2" ht="15" x14ac:dyDescent="0.5">
      <c r="A464" t="s">
        <v>41</v>
      </c>
      <c r="B464">
        <v>0</v>
      </c>
    </row>
    <row r="465" spans="1:2" ht="15" x14ac:dyDescent="0.5">
      <c r="A465" t="s">
        <v>35</v>
      </c>
      <c r="B465">
        <v>19</v>
      </c>
    </row>
    <row r="466" spans="1:2" ht="15" x14ac:dyDescent="0.5">
      <c r="A466" t="s">
        <v>33</v>
      </c>
      <c r="B466">
        <v>16</v>
      </c>
    </row>
    <row r="467" spans="1:2" ht="15" x14ac:dyDescent="0.5">
      <c r="A467" t="s">
        <v>61</v>
      </c>
      <c r="B467">
        <v>0</v>
      </c>
    </row>
    <row r="468" spans="1:2" ht="15" x14ac:dyDescent="0.5">
      <c r="A468" t="s">
        <v>36</v>
      </c>
      <c r="B468">
        <v>0</v>
      </c>
    </row>
    <row r="469" spans="1:2" ht="15" x14ac:dyDescent="0.5">
      <c r="A469" t="s">
        <v>34</v>
      </c>
      <c r="B469">
        <v>2</v>
      </c>
    </row>
    <row r="470" spans="1:2" ht="15" x14ac:dyDescent="0.5">
      <c r="A470" t="s">
        <v>62</v>
      </c>
      <c r="B470">
        <v>0</v>
      </c>
    </row>
    <row r="471" spans="1:2" ht="15" x14ac:dyDescent="0.5">
      <c r="A471" t="s">
        <v>37</v>
      </c>
      <c r="B471">
        <v>0</v>
      </c>
    </row>
    <row r="472" spans="1:2" ht="15" x14ac:dyDescent="0.5">
      <c r="A472" t="s">
        <v>32</v>
      </c>
    </row>
    <row r="473" spans="1:2" ht="15" x14ac:dyDescent="0.5">
      <c r="A473" t="s">
        <v>28</v>
      </c>
      <c r="B473" t="s">
        <v>29</v>
      </c>
    </row>
    <row r="474" spans="1:2" ht="15" x14ac:dyDescent="0.5">
      <c r="A474" t="s">
        <v>57</v>
      </c>
      <c r="B474">
        <v>0</v>
      </c>
    </row>
    <row r="475" spans="1:2" ht="15" x14ac:dyDescent="0.5">
      <c r="A475" t="s">
        <v>58</v>
      </c>
      <c r="B475">
        <v>0</v>
      </c>
    </row>
    <row r="476" spans="1:2" ht="15" x14ac:dyDescent="0.5">
      <c r="A476" t="s">
        <v>46</v>
      </c>
      <c r="B476">
        <v>0</v>
      </c>
    </row>
    <row r="477" spans="1:2" ht="15" x14ac:dyDescent="0.5">
      <c r="A477" t="s">
        <v>59</v>
      </c>
      <c r="B477">
        <v>0</v>
      </c>
    </row>
    <row r="478" spans="1:2" ht="15" x14ac:dyDescent="0.5">
      <c r="A478" t="s">
        <v>38</v>
      </c>
      <c r="B478">
        <v>92</v>
      </c>
    </row>
    <row r="479" spans="1:2" ht="15" x14ac:dyDescent="0.5">
      <c r="A479" t="s">
        <v>39</v>
      </c>
      <c r="B479">
        <v>12</v>
      </c>
    </row>
    <row r="480" spans="1:2" ht="15" x14ac:dyDescent="0.5">
      <c r="A480" t="s">
        <v>60</v>
      </c>
      <c r="B480">
        <v>0</v>
      </c>
    </row>
    <row r="481" spans="1:2" ht="15" x14ac:dyDescent="0.5">
      <c r="A481" t="s">
        <v>41</v>
      </c>
      <c r="B481">
        <v>0</v>
      </c>
    </row>
    <row r="482" spans="1:2" ht="15" x14ac:dyDescent="0.5">
      <c r="A482" t="s">
        <v>35</v>
      </c>
      <c r="B482">
        <v>49</v>
      </c>
    </row>
    <row r="483" spans="1:2" ht="15" x14ac:dyDescent="0.5">
      <c r="A483" t="s">
        <v>33</v>
      </c>
      <c r="B483">
        <v>113</v>
      </c>
    </row>
    <row r="484" spans="1:2" ht="15" x14ac:dyDescent="0.5">
      <c r="A484" t="s">
        <v>61</v>
      </c>
      <c r="B484">
        <v>0</v>
      </c>
    </row>
    <row r="485" spans="1:2" ht="15" x14ac:dyDescent="0.5">
      <c r="A485" t="s">
        <v>36</v>
      </c>
      <c r="B485">
        <v>2</v>
      </c>
    </row>
    <row r="486" spans="1:2" ht="15" x14ac:dyDescent="0.5">
      <c r="A486" t="s">
        <v>34</v>
      </c>
      <c r="B486">
        <v>106</v>
      </c>
    </row>
    <row r="487" spans="1:2" ht="15" x14ac:dyDescent="0.5">
      <c r="A487" t="s">
        <v>62</v>
      </c>
      <c r="B487">
        <v>0</v>
      </c>
    </row>
    <row r="488" spans="1:2" ht="15" x14ac:dyDescent="0.5">
      <c r="A488" t="s">
        <v>37</v>
      </c>
      <c r="B488">
        <v>1</v>
      </c>
    </row>
    <row r="489" spans="1:2" ht="15" x14ac:dyDescent="0.5">
      <c r="A489" t="s">
        <v>40</v>
      </c>
    </row>
    <row r="490" spans="1:2" ht="15" x14ac:dyDescent="0.5">
      <c r="A490" t="s">
        <v>28</v>
      </c>
      <c r="B490" t="s">
        <v>29</v>
      </c>
    </row>
    <row r="491" spans="1:2" ht="15" x14ac:dyDescent="0.5">
      <c r="A491" t="s">
        <v>57</v>
      </c>
      <c r="B491">
        <v>0</v>
      </c>
    </row>
    <row r="492" spans="1:2" ht="15" x14ac:dyDescent="0.5">
      <c r="A492" t="s">
        <v>58</v>
      </c>
      <c r="B492">
        <v>0</v>
      </c>
    </row>
    <row r="493" spans="1:2" ht="15" x14ac:dyDescent="0.5">
      <c r="A493" t="s">
        <v>46</v>
      </c>
      <c r="B493">
        <v>0</v>
      </c>
    </row>
    <row r="494" spans="1:2" ht="15" x14ac:dyDescent="0.5">
      <c r="A494" t="s">
        <v>59</v>
      </c>
      <c r="B494">
        <v>0</v>
      </c>
    </row>
    <row r="495" spans="1:2" ht="15" x14ac:dyDescent="0.5">
      <c r="A495" t="s">
        <v>38</v>
      </c>
      <c r="B495">
        <v>3</v>
      </c>
    </row>
    <row r="496" spans="1:2" ht="15" x14ac:dyDescent="0.5">
      <c r="A496" t="s">
        <v>39</v>
      </c>
      <c r="B496">
        <v>5</v>
      </c>
    </row>
    <row r="497" spans="1:2" ht="15" x14ac:dyDescent="0.5">
      <c r="A497" t="s">
        <v>60</v>
      </c>
      <c r="B497">
        <v>0</v>
      </c>
    </row>
    <row r="498" spans="1:2" ht="15" x14ac:dyDescent="0.5">
      <c r="A498" t="s">
        <v>41</v>
      </c>
      <c r="B498">
        <v>0</v>
      </c>
    </row>
    <row r="499" spans="1:2" ht="15" x14ac:dyDescent="0.5">
      <c r="A499" t="s">
        <v>35</v>
      </c>
      <c r="B499">
        <v>4</v>
      </c>
    </row>
    <row r="500" spans="1:2" ht="15" x14ac:dyDescent="0.5">
      <c r="A500" t="s">
        <v>33</v>
      </c>
      <c r="B500">
        <v>5</v>
      </c>
    </row>
    <row r="501" spans="1:2" ht="15" x14ac:dyDescent="0.5">
      <c r="A501" t="s">
        <v>61</v>
      </c>
      <c r="B501">
        <v>0</v>
      </c>
    </row>
    <row r="502" spans="1:2" ht="15" x14ac:dyDescent="0.5">
      <c r="A502" t="s">
        <v>36</v>
      </c>
      <c r="B502">
        <v>0</v>
      </c>
    </row>
    <row r="503" spans="1:2" ht="15" x14ac:dyDescent="0.5">
      <c r="A503" t="s">
        <v>34</v>
      </c>
      <c r="B503">
        <v>8</v>
      </c>
    </row>
    <row r="504" spans="1:2" ht="15" x14ac:dyDescent="0.5">
      <c r="A504" t="s">
        <v>62</v>
      </c>
      <c r="B504">
        <v>0</v>
      </c>
    </row>
    <row r="505" spans="1:2" ht="15" x14ac:dyDescent="0.5">
      <c r="A505" t="s">
        <v>37</v>
      </c>
      <c r="B505">
        <v>0</v>
      </c>
    </row>
    <row r="506" spans="1:2" ht="15" x14ac:dyDescent="0.5">
      <c r="A506" t="s">
        <v>42</v>
      </c>
    </row>
    <row r="507" spans="1:2" ht="15" x14ac:dyDescent="0.5">
      <c r="A507" t="s">
        <v>28</v>
      </c>
      <c r="B507" t="s">
        <v>29</v>
      </c>
    </row>
    <row r="508" spans="1:2" ht="15" x14ac:dyDescent="0.5">
      <c r="A508" t="s">
        <v>57</v>
      </c>
      <c r="B508">
        <v>0</v>
      </c>
    </row>
    <row r="509" spans="1:2" ht="15" x14ac:dyDescent="0.5">
      <c r="A509" t="s">
        <v>58</v>
      </c>
      <c r="B509">
        <v>0</v>
      </c>
    </row>
    <row r="510" spans="1:2" ht="15" x14ac:dyDescent="0.5">
      <c r="A510" t="s">
        <v>46</v>
      </c>
      <c r="B510">
        <v>0</v>
      </c>
    </row>
    <row r="511" spans="1:2" ht="15" x14ac:dyDescent="0.5">
      <c r="A511" t="s">
        <v>59</v>
      </c>
      <c r="B511">
        <v>0</v>
      </c>
    </row>
    <row r="512" spans="1:2" ht="15" x14ac:dyDescent="0.5">
      <c r="A512" t="s">
        <v>38</v>
      </c>
      <c r="B512">
        <v>7</v>
      </c>
    </row>
    <row r="513" spans="1:2" ht="15" x14ac:dyDescent="0.5">
      <c r="A513" t="s">
        <v>39</v>
      </c>
      <c r="B513">
        <v>8</v>
      </c>
    </row>
    <row r="514" spans="1:2" ht="15" x14ac:dyDescent="0.5">
      <c r="A514" t="s">
        <v>60</v>
      </c>
      <c r="B514">
        <v>0</v>
      </c>
    </row>
    <row r="515" spans="1:2" ht="15" x14ac:dyDescent="0.5">
      <c r="A515" t="s">
        <v>41</v>
      </c>
      <c r="B515">
        <v>0</v>
      </c>
    </row>
    <row r="516" spans="1:2" ht="15" x14ac:dyDescent="0.5">
      <c r="A516" t="s">
        <v>35</v>
      </c>
      <c r="B516">
        <v>8</v>
      </c>
    </row>
    <row r="517" spans="1:2" ht="15" x14ac:dyDescent="0.5">
      <c r="A517" t="s">
        <v>33</v>
      </c>
      <c r="B517">
        <v>10</v>
      </c>
    </row>
    <row r="518" spans="1:2" ht="15" x14ac:dyDescent="0.5">
      <c r="A518" t="s">
        <v>61</v>
      </c>
      <c r="B518">
        <v>0</v>
      </c>
    </row>
    <row r="519" spans="1:2" ht="15" x14ac:dyDescent="0.5">
      <c r="A519" t="s">
        <v>36</v>
      </c>
      <c r="B519">
        <v>0</v>
      </c>
    </row>
    <row r="520" spans="1:2" ht="15" x14ac:dyDescent="0.5">
      <c r="A520" t="s">
        <v>34</v>
      </c>
      <c r="B520">
        <v>8</v>
      </c>
    </row>
    <row r="521" spans="1:2" ht="15" x14ac:dyDescent="0.5">
      <c r="A521" t="s">
        <v>62</v>
      </c>
      <c r="B521">
        <v>0</v>
      </c>
    </row>
    <row r="522" spans="1:2" ht="15" x14ac:dyDescent="0.5">
      <c r="A522" t="s">
        <v>37</v>
      </c>
      <c r="B522">
        <v>0</v>
      </c>
    </row>
    <row r="523" spans="1:2" ht="15" x14ac:dyDescent="0.5">
      <c r="A523" t="s">
        <v>43</v>
      </c>
    </row>
    <row r="524" spans="1:2" ht="15" x14ac:dyDescent="0.5">
      <c r="A524" t="s">
        <v>28</v>
      </c>
      <c r="B524" t="s">
        <v>29</v>
      </c>
    </row>
    <row r="525" spans="1:2" ht="15" x14ac:dyDescent="0.5">
      <c r="A525" t="s">
        <v>56</v>
      </c>
      <c r="B525">
        <v>0</v>
      </c>
    </row>
    <row r="526" spans="1:2" ht="15" x14ac:dyDescent="0.5">
      <c r="A526" t="s">
        <v>52</v>
      </c>
      <c r="B526">
        <v>0</v>
      </c>
    </row>
    <row r="527" spans="1:2" ht="15" x14ac:dyDescent="0.5">
      <c r="A527" t="s">
        <v>55</v>
      </c>
      <c r="B527">
        <v>0</v>
      </c>
    </row>
    <row r="528" spans="1:2" ht="15" x14ac:dyDescent="0.5">
      <c r="A528" t="s">
        <v>53</v>
      </c>
      <c r="B528">
        <v>0</v>
      </c>
    </row>
    <row r="529" spans="1:2" ht="15" x14ac:dyDescent="0.5">
      <c r="A529" t="s">
        <v>51</v>
      </c>
      <c r="B529">
        <v>0</v>
      </c>
    </row>
    <row r="530" spans="1:2" ht="15" x14ac:dyDescent="0.5">
      <c r="A530" t="s">
        <v>54</v>
      </c>
      <c r="B530">
        <v>0</v>
      </c>
    </row>
    <row r="531" spans="1:2" ht="15" x14ac:dyDescent="0.5">
      <c r="A531" t="s">
        <v>44</v>
      </c>
    </row>
    <row r="532" spans="1:2" ht="15" x14ac:dyDescent="0.5">
      <c r="A532" t="s">
        <v>28</v>
      </c>
      <c r="B532" t="s">
        <v>29</v>
      </c>
    </row>
    <row r="533" spans="1:2" ht="15" x14ac:dyDescent="0.5">
      <c r="A533" t="s">
        <v>56</v>
      </c>
      <c r="B533">
        <v>0</v>
      </c>
    </row>
    <row r="534" spans="1:2" ht="15" x14ac:dyDescent="0.5">
      <c r="A534" t="s">
        <v>52</v>
      </c>
      <c r="B534">
        <v>0</v>
      </c>
    </row>
    <row r="535" spans="1:2" ht="15" x14ac:dyDescent="0.5">
      <c r="A535" t="s">
        <v>55</v>
      </c>
      <c r="B535">
        <v>0</v>
      </c>
    </row>
    <row r="536" spans="1:2" ht="15" x14ac:dyDescent="0.5">
      <c r="A536" t="s">
        <v>53</v>
      </c>
      <c r="B536">
        <v>0</v>
      </c>
    </row>
    <row r="537" spans="1:2" ht="15" x14ac:dyDescent="0.5">
      <c r="A537" t="s">
        <v>51</v>
      </c>
      <c r="B537">
        <v>0</v>
      </c>
    </row>
    <row r="538" spans="1:2" ht="15" x14ac:dyDescent="0.5">
      <c r="A538" t="s">
        <v>54</v>
      </c>
      <c r="B538">
        <v>0</v>
      </c>
    </row>
    <row r="539" spans="1:2" ht="15" x14ac:dyDescent="0.5">
      <c r="A539" t="s">
        <v>45</v>
      </c>
    </row>
    <row r="540" spans="1:2" ht="15" x14ac:dyDescent="0.5">
      <c r="A540" t="s">
        <v>28</v>
      </c>
      <c r="B540" t="s">
        <v>29</v>
      </c>
    </row>
    <row r="541" spans="1:2" ht="15" x14ac:dyDescent="0.5">
      <c r="A541" t="s">
        <v>56</v>
      </c>
      <c r="B541">
        <v>0</v>
      </c>
    </row>
    <row r="542" spans="1:2" ht="15" x14ac:dyDescent="0.5">
      <c r="A542" t="s">
        <v>52</v>
      </c>
      <c r="B542">
        <v>0</v>
      </c>
    </row>
    <row r="543" spans="1:2" ht="15" x14ac:dyDescent="0.5">
      <c r="A543" t="s">
        <v>55</v>
      </c>
      <c r="B543">
        <v>0</v>
      </c>
    </row>
    <row r="544" spans="1:2" ht="15" x14ac:dyDescent="0.5">
      <c r="A544" t="s">
        <v>53</v>
      </c>
      <c r="B544">
        <v>0</v>
      </c>
    </row>
    <row r="545" spans="1:14" ht="15" x14ac:dyDescent="0.5">
      <c r="A545" t="s">
        <v>51</v>
      </c>
      <c r="B545">
        <v>0</v>
      </c>
    </row>
    <row r="546" spans="1:14" ht="15" x14ac:dyDescent="0.5">
      <c r="A546" t="s">
        <v>54</v>
      </c>
      <c r="B546">
        <v>0</v>
      </c>
    </row>
    <row r="547" spans="1:14" ht="15" x14ac:dyDescent="0.5">
      <c r="A547" t="s">
        <v>0</v>
      </c>
      <c r="B547" t="s">
        <v>83</v>
      </c>
      <c r="C547" t="s">
        <v>15</v>
      </c>
      <c r="D547" t="s">
        <v>16</v>
      </c>
      <c r="E547" t="s">
        <v>17</v>
      </c>
      <c r="F547" t="s">
        <v>18</v>
      </c>
      <c r="G547" t="s">
        <v>19</v>
      </c>
      <c r="H547" t="s">
        <v>20</v>
      </c>
      <c r="I547" t="s">
        <v>21</v>
      </c>
      <c r="J547" t="s">
        <v>22</v>
      </c>
      <c r="K547" t="s">
        <v>23</v>
      </c>
      <c r="L547" t="s">
        <v>24</v>
      </c>
      <c r="M547" t="s">
        <v>25</v>
      </c>
      <c r="N547" t="s">
        <v>26</v>
      </c>
    </row>
    <row r="548" spans="1:14" ht="15" x14ac:dyDescent="0.5">
      <c r="A548" t="s">
        <v>11</v>
      </c>
      <c r="B548" t="s">
        <v>75</v>
      </c>
      <c r="C548">
        <v>707</v>
      </c>
      <c r="D548">
        <v>32</v>
      </c>
      <c r="E548">
        <v>28</v>
      </c>
      <c r="F548">
        <v>49</v>
      </c>
      <c r="G548">
        <v>527</v>
      </c>
      <c r="H548">
        <v>11</v>
      </c>
      <c r="I548">
        <v>58</v>
      </c>
      <c r="J548">
        <v>227</v>
      </c>
      <c r="K548">
        <v>0</v>
      </c>
      <c r="L548">
        <v>0</v>
      </c>
      <c r="M548">
        <v>0</v>
      </c>
      <c r="N548">
        <v>0</v>
      </c>
    </row>
    <row r="549" spans="1:14" ht="15" x14ac:dyDescent="0.5">
      <c r="A549" t="s">
        <v>84</v>
      </c>
      <c r="B549" t="s">
        <v>0</v>
      </c>
      <c r="C549" t="s">
        <v>83</v>
      </c>
      <c r="D549" t="s">
        <v>85</v>
      </c>
      <c r="E549" t="s">
        <v>86</v>
      </c>
      <c r="F549" t="s">
        <v>87</v>
      </c>
      <c r="G549" t="s">
        <v>88</v>
      </c>
      <c r="H549" t="s">
        <v>89</v>
      </c>
      <c r="I549" t="s">
        <v>90</v>
      </c>
    </row>
    <row r="550" spans="1:14" ht="15" x14ac:dyDescent="0.5">
      <c r="A550" t="s">
        <v>93</v>
      </c>
      <c r="B550" t="s">
        <v>11</v>
      </c>
      <c r="C550" t="s">
        <v>75</v>
      </c>
      <c r="D550">
        <v>0.90563725490196001</v>
      </c>
      <c r="E550">
        <v>0.88063259464960197</v>
      </c>
      <c r="F550">
        <v>0.93311921916436502</v>
      </c>
      <c r="G550">
        <v>0.93995098039215597</v>
      </c>
      <c r="H550">
        <v>0.91542511322709696</v>
      </c>
      <c r="I550">
        <v>0.96202787545006196</v>
      </c>
    </row>
    <row r="551" spans="1:14" ht="15" x14ac:dyDescent="0.5">
      <c r="A551" t="s">
        <v>91</v>
      </c>
      <c r="B551" t="s">
        <v>11</v>
      </c>
      <c r="C551" t="s">
        <v>75</v>
      </c>
      <c r="D551">
        <v>0.65370595382746</v>
      </c>
      <c r="E551">
        <v>0.62141131602318</v>
      </c>
      <c r="F551">
        <v>0.71516495302803396</v>
      </c>
      <c r="G551">
        <v>0.724179829890644</v>
      </c>
      <c r="H551">
        <v>0.69934492645843704</v>
      </c>
      <c r="I551">
        <v>0.79078623432662998</v>
      </c>
    </row>
    <row r="552" spans="1:14" ht="15" x14ac:dyDescent="0.5">
      <c r="A552" t="s">
        <v>27</v>
      </c>
    </row>
    <row r="553" spans="1:14" ht="15" x14ac:dyDescent="0.5">
      <c r="A553" t="s">
        <v>28</v>
      </c>
      <c r="B553" t="s">
        <v>29</v>
      </c>
    </row>
    <row r="554" spans="1:14" ht="15" x14ac:dyDescent="0.5">
      <c r="A554" t="s">
        <v>57</v>
      </c>
      <c r="B554">
        <v>0</v>
      </c>
    </row>
    <row r="555" spans="1:14" ht="15" x14ac:dyDescent="0.5">
      <c r="A555" t="s">
        <v>58</v>
      </c>
      <c r="B555">
        <v>0</v>
      </c>
    </row>
    <row r="556" spans="1:14" ht="15" x14ac:dyDescent="0.5">
      <c r="A556" t="s">
        <v>46</v>
      </c>
      <c r="B556">
        <v>0</v>
      </c>
    </row>
    <row r="557" spans="1:14" ht="15" x14ac:dyDescent="0.5">
      <c r="A557" t="s">
        <v>59</v>
      </c>
      <c r="B557">
        <v>0</v>
      </c>
    </row>
    <row r="558" spans="1:14" ht="15" x14ac:dyDescent="0.5">
      <c r="A558" t="s">
        <v>38</v>
      </c>
      <c r="B558">
        <v>158</v>
      </c>
    </row>
    <row r="559" spans="1:14" ht="15" x14ac:dyDescent="0.5">
      <c r="A559" t="s">
        <v>39</v>
      </c>
      <c r="B559">
        <v>107</v>
      </c>
    </row>
    <row r="560" spans="1:14" ht="15" x14ac:dyDescent="0.5">
      <c r="A560" t="s">
        <v>60</v>
      </c>
      <c r="B560">
        <v>0</v>
      </c>
    </row>
    <row r="561" spans="1:2" ht="15" x14ac:dyDescent="0.5">
      <c r="A561" t="s">
        <v>41</v>
      </c>
      <c r="B561">
        <v>0</v>
      </c>
    </row>
    <row r="562" spans="1:2" ht="15" x14ac:dyDescent="0.5">
      <c r="A562" t="s">
        <v>35</v>
      </c>
      <c r="B562">
        <v>116</v>
      </c>
    </row>
    <row r="563" spans="1:2" ht="15" x14ac:dyDescent="0.5">
      <c r="A563" t="s">
        <v>33</v>
      </c>
      <c r="B563">
        <v>204</v>
      </c>
    </row>
    <row r="564" spans="1:2" ht="15" x14ac:dyDescent="0.5">
      <c r="A564" t="s">
        <v>61</v>
      </c>
      <c r="B564">
        <v>0</v>
      </c>
    </row>
    <row r="565" spans="1:2" ht="15" x14ac:dyDescent="0.5">
      <c r="A565" t="s">
        <v>36</v>
      </c>
      <c r="B565">
        <v>2</v>
      </c>
    </row>
    <row r="566" spans="1:2" ht="15" x14ac:dyDescent="0.5">
      <c r="A566" t="s">
        <v>34</v>
      </c>
      <c r="B566">
        <v>115</v>
      </c>
    </row>
    <row r="567" spans="1:2" ht="15" x14ac:dyDescent="0.5">
      <c r="A567" t="s">
        <v>62</v>
      </c>
      <c r="B567">
        <v>0</v>
      </c>
    </row>
    <row r="568" spans="1:2" ht="15" x14ac:dyDescent="0.5">
      <c r="A568" t="s">
        <v>37</v>
      </c>
      <c r="B568">
        <v>5</v>
      </c>
    </row>
    <row r="569" spans="1:2" ht="15" x14ac:dyDescent="0.5">
      <c r="A569" t="s">
        <v>30</v>
      </c>
    </row>
    <row r="570" spans="1:2" ht="15" x14ac:dyDescent="0.5">
      <c r="A570" t="s">
        <v>28</v>
      </c>
      <c r="B570" t="s">
        <v>29</v>
      </c>
    </row>
    <row r="571" spans="1:2" ht="15" x14ac:dyDescent="0.5">
      <c r="A571" t="s">
        <v>57</v>
      </c>
      <c r="B571">
        <v>0</v>
      </c>
    </row>
    <row r="572" spans="1:2" ht="15" x14ac:dyDescent="0.5">
      <c r="A572" t="s">
        <v>58</v>
      </c>
      <c r="B572">
        <v>0</v>
      </c>
    </row>
    <row r="573" spans="1:2" ht="15" x14ac:dyDescent="0.5">
      <c r="A573" t="s">
        <v>46</v>
      </c>
      <c r="B573">
        <v>0</v>
      </c>
    </row>
    <row r="574" spans="1:2" ht="15" x14ac:dyDescent="0.5">
      <c r="A574" t="s">
        <v>59</v>
      </c>
      <c r="B574">
        <v>0</v>
      </c>
    </row>
    <row r="575" spans="1:2" ht="15" x14ac:dyDescent="0.5">
      <c r="A575" t="s">
        <v>38</v>
      </c>
      <c r="B575">
        <v>7</v>
      </c>
    </row>
    <row r="576" spans="1:2" ht="15" x14ac:dyDescent="0.5">
      <c r="A576" t="s">
        <v>39</v>
      </c>
      <c r="B576">
        <v>2</v>
      </c>
    </row>
    <row r="577" spans="1:2" ht="15" x14ac:dyDescent="0.5">
      <c r="A577" t="s">
        <v>60</v>
      </c>
      <c r="B577">
        <v>0</v>
      </c>
    </row>
    <row r="578" spans="1:2" ht="15" x14ac:dyDescent="0.5">
      <c r="A578" t="s">
        <v>41</v>
      </c>
      <c r="B578">
        <v>0</v>
      </c>
    </row>
    <row r="579" spans="1:2" ht="15" x14ac:dyDescent="0.5">
      <c r="A579" t="s">
        <v>35</v>
      </c>
      <c r="B579">
        <v>13</v>
      </c>
    </row>
    <row r="580" spans="1:2" ht="15" x14ac:dyDescent="0.5">
      <c r="A580" t="s">
        <v>33</v>
      </c>
      <c r="B580">
        <v>9</v>
      </c>
    </row>
    <row r="581" spans="1:2" ht="15" x14ac:dyDescent="0.5">
      <c r="A581" t="s">
        <v>61</v>
      </c>
      <c r="B581">
        <v>0</v>
      </c>
    </row>
    <row r="582" spans="1:2" ht="15" x14ac:dyDescent="0.5">
      <c r="A582" t="s">
        <v>36</v>
      </c>
      <c r="B582">
        <v>0</v>
      </c>
    </row>
    <row r="583" spans="1:2" ht="15" x14ac:dyDescent="0.5">
      <c r="A583" t="s">
        <v>34</v>
      </c>
      <c r="B583">
        <v>0</v>
      </c>
    </row>
    <row r="584" spans="1:2" ht="15" x14ac:dyDescent="0.5">
      <c r="A584" t="s">
        <v>62</v>
      </c>
      <c r="B584">
        <v>0</v>
      </c>
    </row>
    <row r="585" spans="1:2" ht="15" x14ac:dyDescent="0.5">
      <c r="A585" t="s">
        <v>37</v>
      </c>
      <c r="B585">
        <v>1</v>
      </c>
    </row>
    <row r="586" spans="1:2" ht="15" x14ac:dyDescent="0.5">
      <c r="A586" t="s">
        <v>31</v>
      </c>
    </row>
    <row r="587" spans="1:2" ht="15" x14ac:dyDescent="0.5">
      <c r="A587" t="s">
        <v>28</v>
      </c>
      <c r="B587" t="s">
        <v>29</v>
      </c>
    </row>
    <row r="588" spans="1:2" ht="15" x14ac:dyDescent="0.5">
      <c r="A588" t="s">
        <v>57</v>
      </c>
      <c r="B588">
        <v>0</v>
      </c>
    </row>
    <row r="589" spans="1:2" ht="15" x14ac:dyDescent="0.5">
      <c r="A589" t="s">
        <v>58</v>
      </c>
      <c r="B589">
        <v>0</v>
      </c>
    </row>
    <row r="590" spans="1:2" ht="15" x14ac:dyDescent="0.5">
      <c r="A590" t="s">
        <v>46</v>
      </c>
      <c r="B590">
        <v>0</v>
      </c>
    </row>
    <row r="591" spans="1:2" ht="15" x14ac:dyDescent="0.5">
      <c r="A591" t="s">
        <v>59</v>
      </c>
      <c r="B591">
        <v>0</v>
      </c>
    </row>
    <row r="592" spans="1:2" ht="15" x14ac:dyDescent="0.5">
      <c r="A592" t="s">
        <v>38</v>
      </c>
      <c r="B592">
        <v>4</v>
      </c>
    </row>
    <row r="593" spans="1:2" ht="15" x14ac:dyDescent="0.5">
      <c r="A593" t="s">
        <v>39</v>
      </c>
      <c r="B593">
        <v>1</v>
      </c>
    </row>
    <row r="594" spans="1:2" ht="15" x14ac:dyDescent="0.5">
      <c r="A594" t="s">
        <v>60</v>
      </c>
      <c r="B594">
        <v>0</v>
      </c>
    </row>
    <row r="595" spans="1:2" ht="15" x14ac:dyDescent="0.5">
      <c r="A595" t="s">
        <v>41</v>
      </c>
      <c r="B595">
        <v>1</v>
      </c>
    </row>
    <row r="596" spans="1:2" ht="15" x14ac:dyDescent="0.5">
      <c r="A596" t="s">
        <v>35</v>
      </c>
      <c r="B596">
        <v>8</v>
      </c>
    </row>
    <row r="597" spans="1:2" ht="15" x14ac:dyDescent="0.5">
      <c r="A597" t="s">
        <v>33</v>
      </c>
      <c r="B597">
        <v>12</v>
      </c>
    </row>
    <row r="598" spans="1:2" ht="15" x14ac:dyDescent="0.5">
      <c r="A598" t="s">
        <v>61</v>
      </c>
      <c r="B598">
        <v>0</v>
      </c>
    </row>
    <row r="599" spans="1:2" ht="15" x14ac:dyDescent="0.5">
      <c r="A599" t="s">
        <v>36</v>
      </c>
      <c r="B599">
        <v>0</v>
      </c>
    </row>
    <row r="600" spans="1:2" ht="15" x14ac:dyDescent="0.5">
      <c r="A600" t="s">
        <v>34</v>
      </c>
      <c r="B600">
        <v>2</v>
      </c>
    </row>
    <row r="601" spans="1:2" ht="15" x14ac:dyDescent="0.5">
      <c r="A601" t="s">
        <v>62</v>
      </c>
      <c r="B601">
        <v>0</v>
      </c>
    </row>
    <row r="602" spans="1:2" ht="15" x14ac:dyDescent="0.5">
      <c r="A602" t="s">
        <v>37</v>
      </c>
      <c r="B602">
        <v>0</v>
      </c>
    </row>
    <row r="603" spans="1:2" ht="15" x14ac:dyDescent="0.5">
      <c r="A603" t="s">
        <v>32</v>
      </c>
    </row>
    <row r="604" spans="1:2" ht="15" x14ac:dyDescent="0.5">
      <c r="A604" t="s">
        <v>28</v>
      </c>
      <c r="B604" t="s">
        <v>29</v>
      </c>
    </row>
    <row r="605" spans="1:2" ht="15" x14ac:dyDescent="0.5">
      <c r="A605" t="s">
        <v>57</v>
      </c>
      <c r="B605">
        <v>0</v>
      </c>
    </row>
    <row r="606" spans="1:2" ht="15" x14ac:dyDescent="0.5">
      <c r="A606" t="s">
        <v>58</v>
      </c>
      <c r="B606">
        <v>0</v>
      </c>
    </row>
    <row r="607" spans="1:2" ht="15" x14ac:dyDescent="0.5">
      <c r="A607" t="s">
        <v>46</v>
      </c>
      <c r="B607">
        <v>1</v>
      </c>
    </row>
    <row r="608" spans="1:2" ht="15" x14ac:dyDescent="0.5">
      <c r="A608" t="s">
        <v>59</v>
      </c>
      <c r="B608">
        <v>0</v>
      </c>
    </row>
    <row r="609" spans="1:2" ht="15" x14ac:dyDescent="0.5">
      <c r="A609" t="s">
        <v>38</v>
      </c>
      <c r="B609">
        <v>131</v>
      </c>
    </row>
    <row r="610" spans="1:2" ht="15" x14ac:dyDescent="0.5">
      <c r="A610" t="s">
        <v>39</v>
      </c>
      <c r="B610">
        <v>10</v>
      </c>
    </row>
    <row r="611" spans="1:2" ht="15" x14ac:dyDescent="0.5">
      <c r="A611" t="s">
        <v>60</v>
      </c>
      <c r="B611">
        <v>0</v>
      </c>
    </row>
    <row r="612" spans="1:2" ht="15" x14ac:dyDescent="0.5">
      <c r="A612" t="s">
        <v>41</v>
      </c>
      <c r="B612">
        <v>0</v>
      </c>
    </row>
    <row r="613" spans="1:2" ht="15" x14ac:dyDescent="0.5">
      <c r="A613" t="s">
        <v>35</v>
      </c>
      <c r="B613">
        <v>88</v>
      </c>
    </row>
    <row r="614" spans="1:2" ht="15" x14ac:dyDescent="0.5">
      <c r="A614" t="s">
        <v>33</v>
      </c>
      <c r="B614">
        <v>168</v>
      </c>
    </row>
    <row r="615" spans="1:2" ht="15" x14ac:dyDescent="0.5">
      <c r="A615" t="s">
        <v>61</v>
      </c>
      <c r="B615">
        <v>0</v>
      </c>
    </row>
    <row r="616" spans="1:2" ht="15" x14ac:dyDescent="0.5">
      <c r="A616" t="s">
        <v>36</v>
      </c>
      <c r="B616">
        <v>2</v>
      </c>
    </row>
    <row r="617" spans="1:2" ht="15" x14ac:dyDescent="0.5">
      <c r="A617" t="s">
        <v>34</v>
      </c>
      <c r="B617">
        <v>124</v>
      </c>
    </row>
    <row r="618" spans="1:2" ht="15" x14ac:dyDescent="0.5">
      <c r="A618" t="s">
        <v>62</v>
      </c>
      <c r="B618">
        <v>0</v>
      </c>
    </row>
    <row r="619" spans="1:2" ht="15" x14ac:dyDescent="0.5">
      <c r="A619" t="s">
        <v>37</v>
      </c>
      <c r="B619">
        <v>3</v>
      </c>
    </row>
    <row r="620" spans="1:2" ht="15" x14ac:dyDescent="0.5">
      <c r="A620" t="s">
        <v>40</v>
      </c>
    </row>
    <row r="621" spans="1:2" ht="15" x14ac:dyDescent="0.5">
      <c r="A621" t="s">
        <v>28</v>
      </c>
      <c r="B621" t="s">
        <v>29</v>
      </c>
    </row>
    <row r="622" spans="1:2" ht="15" x14ac:dyDescent="0.5">
      <c r="A622" t="s">
        <v>57</v>
      </c>
      <c r="B622">
        <v>0</v>
      </c>
    </row>
    <row r="623" spans="1:2" ht="15" x14ac:dyDescent="0.5">
      <c r="A623" t="s">
        <v>58</v>
      </c>
      <c r="B623">
        <v>0</v>
      </c>
    </row>
    <row r="624" spans="1:2" ht="15" x14ac:dyDescent="0.5">
      <c r="A624" t="s">
        <v>46</v>
      </c>
      <c r="B624">
        <v>0</v>
      </c>
    </row>
    <row r="625" spans="1:2" ht="15" x14ac:dyDescent="0.5">
      <c r="A625" t="s">
        <v>59</v>
      </c>
      <c r="B625">
        <v>0</v>
      </c>
    </row>
    <row r="626" spans="1:2" ht="15" x14ac:dyDescent="0.5">
      <c r="A626" t="s">
        <v>38</v>
      </c>
      <c r="B626">
        <v>2</v>
      </c>
    </row>
    <row r="627" spans="1:2" ht="15" x14ac:dyDescent="0.5">
      <c r="A627" t="s">
        <v>39</v>
      </c>
      <c r="B627">
        <v>0</v>
      </c>
    </row>
    <row r="628" spans="1:2" ht="15" x14ac:dyDescent="0.5">
      <c r="A628" t="s">
        <v>60</v>
      </c>
      <c r="B628">
        <v>0</v>
      </c>
    </row>
    <row r="629" spans="1:2" ht="15" x14ac:dyDescent="0.5">
      <c r="A629" t="s">
        <v>41</v>
      </c>
      <c r="B629">
        <v>0</v>
      </c>
    </row>
    <row r="630" spans="1:2" ht="15" x14ac:dyDescent="0.5">
      <c r="A630" t="s">
        <v>35</v>
      </c>
      <c r="B630">
        <v>4</v>
      </c>
    </row>
    <row r="631" spans="1:2" ht="15" x14ac:dyDescent="0.5">
      <c r="A631" t="s">
        <v>33</v>
      </c>
      <c r="B631">
        <v>5</v>
      </c>
    </row>
    <row r="632" spans="1:2" ht="15" x14ac:dyDescent="0.5">
      <c r="A632" t="s">
        <v>61</v>
      </c>
      <c r="B632">
        <v>0</v>
      </c>
    </row>
    <row r="633" spans="1:2" ht="15" x14ac:dyDescent="0.5">
      <c r="A633" t="s">
        <v>36</v>
      </c>
      <c r="B633">
        <v>0</v>
      </c>
    </row>
    <row r="634" spans="1:2" ht="15" x14ac:dyDescent="0.5">
      <c r="A634" t="s">
        <v>34</v>
      </c>
      <c r="B634">
        <v>0</v>
      </c>
    </row>
    <row r="635" spans="1:2" ht="15" x14ac:dyDescent="0.5">
      <c r="A635" t="s">
        <v>62</v>
      </c>
      <c r="B635">
        <v>0</v>
      </c>
    </row>
    <row r="636" spans="1:2" ht="15" x14ac:dyDescent="0.5">
      <c r="A636" t="s">
        <v>37</v>
      </c>
      <c r="B636">
        <v>0</v>
      </c>
    </row>
    <row r="637" spans="1:2" ht="15" x14ac:dyDescent="0.5">
      <c r="A637" t="s">
        <v>42</v>
      </c>
    </row>
    <row r="638" spans="1:2" ht="15" x14ac:dyDescent="0.5">
      <c r="A638" t="s">
        <v>28</v>
      </c>
      <c r="B638" t="s">
        <v>29</v>
      </c>
    </row>
    <row r="639" spans="1:2" ht="15" x14ac:dyDescent="0.5">
      <c r="A639" t="s">
        <v>57</v>
      </c>
      <c r="B639">
        <v>0</v>
      </c>
    </row>
    <row r="640" spans="1:2" ht="15" x14ac:dyDescent="0.5">
      <c r="A640" t="s">
        <v>58</v>
      </c>
      <c r="B640">
        <v>0</v>
      </c>
    </row>
    <row r="641" spans="1:2" ht="15" x14ac:dyDescent="0.5">
      <c r="A641" t="s">
        <v>46</v>
      </c>
      <c r="B641">
        <v>0</v>
      </c>
    </row>
    <row r="642" spans="1:2" ht="15" x14ac:dyDescent="0.5">
      <c r="A642" t="s">
        <v>59</v>
      </c>
      <c r="B642">
        <v>0</v>
      </c>
    </row>
    <row r="643" spans="1:2" ht="15" x14ac:dyDescent="0.5">
      <c r="A643" t="s">
        <v>38</v>
      </c>
      <c r="B643">
        <v>14</v>
      </c>
    </row>
    <row r="644" spans="1:2" ht="15" x14ac:dyDescent="0.5">
      <c r="A644" t="s">
        <v>39</v>
      </c>
      <c r="B644">
        <v>1</v>
      </c>
    </row>
    <row r="645" spans="1:2" ht="15" x14ac:dyDescent="0.5">
      <c r="A645" t="s">
        <v>60</v>
      </c>
      <c r="B645">
        <v>0</v>
      </c>
    </row>
    <row r="646" spans="1:2" ht="15" x14ac:dyDescent="0.5">
      <c r="A646" t="s">
        <v>41</v>
      </c>
      <c r="B646">
        <v>0</v>
      </c>
    </row>
    <row r="647" spans="1:2" ht="15" x14ac:dyDescent="0.5">
      <c r="A647" t="s">
        <v>35</v>
      </c>
      <c r="B647">
        <v>11</v>
      </c>
    </row>
    <row r="648" spans="1:2" ht="15" x14ac:dyDescent="0.5">
      <c r="A648" t="s">
        <v>33</v>
      </c>
      <c r="B648">
        <v>27</v>
      </c>
    </row>
    <row r="649" spans="1:2" ht="15" x14ac:dyDescent="0.5">
      <c r="A649" t="s">
        <v>61</v>
      </c>
      <c r="B649">
        <v>0</v>
      </c>
    </row>
    <row r="650" spans="1:2" ht="15" x14ac:dyDescent="0.5">
      <c r="A650" t="s">
        <v>36</v>
      </c>
      <c r="B650">
        <v>0</v>
      </c>
    </row>
    <row r="651" spans="1:2" ht="15" x14ac:dyDescent="0.5">
      <c r="A651" t="s">
        <v>34</v>
      </c>
      <c r="B651">
        <v>5</v>
      </c>
    </row>
    <row r="652" spans="1:2" ht="15" x14ac:dyDescent="0.5">
      <c r="A652" t="s">
        <v>62</v>
      </c>
      <c r="B652">
        <v>0</v>
      </c>
    </row>
    <row r="653" spans="1:2" ht="15" x14ac:dyDescent="0.5">
      <c r="A653" t="s">
        <v>37</v>
      </c>
      <c r="B653">
        <v>0</v>
      </c>
    </row>
    <row r="654" spans="1:2" ht="15" x14ac:dyDescent="0.5">
      <c r="A654" t="s">
        <v>43</v>
      </c>
    </row>
    <row r="655" spans="1:2" ht="15" x14ac:dyDescent="0.5">
      <c r="A655" t="s">
        <v>28</v>
      </c>
      <c r="B655" t="s">
        <v>29</v>
      </c>
    </row>
    <row r="656" spans="1:2" ht="15" x14ac:dyDescent="0.5">
      <c r="A656" t="s">
        <v>56</v>
      </c>
      <c r="B656">
        <v>0</v>
      </c>
    </row>
    <row r="657" spans="1:2" ht="15" x14ac:dyDescent="0.5">
      <c r="A657" t="s">
        <v>52</v>
      </c>
      <c r="B657">
        <v>0</v>
      </c>
    </row>
    <row r="658" spans="1:2" ht="15" x14ac:dyDescent="0.5">
      <c r="A658" t="s">
        <v>55</v>
      </c>
      <c r="B658">
        <v>0</v>
      </c>
    </row>
    <row r="659" spans="1:2" ht="15" x14ac:dyDescent="0.5">
      <c r="A659" t="s">
        <v>53</v>
      </c>
      <c r="B659">
        <v>0</v>
      </c>
    </row>
    <row r="660" spans="1:2" ht="15" x14ac:dyDescent="0.5">
      <c r="A660" t="s">
        <v>51</v>
      </c>
      <c r="B660">
        <v>0</v>
      </c>
    </row>
    <row r="661" spans="1:2" ht="15" x14ac:dyDescent="0.5">
      <c r="A661" t="s">
        <v>54</v>
      </c>
      <c r="B661">
        <v>0</v>
      </c>
    </row>
    <row r="662" spans="1:2" ht="15" x14ac:dyDescent="0.5">
      <c r="A662" t="s">
        <v>44</v>
      </c>
    </row>
    <row r="663" spans="1:2" ht="15" x14ac:dyDescent="0.5">
      <c r="A663" t="s">
        <v>28</v>
      </c>
      <c r="B663" t="s">
        <v>29</v>
      </c>
    </row>
    <row r="664" spans="1:2" ht="15" x14ac:dyDescent="0.5">
      <c r="A664" t="s">
        <v>56</v>
      </c>
      <c r="B664">
        <v>0</v>
      </c>
    </row>
    <row r="665" spans="1:2" ht="15" x14ac:dyDescent="0.5">
      <c r="A665" t="s">
        <v>52</v>
      </c>
      <c r="B665">
        <v>0</v>
      </c>
    </row>
    <row r="666" spans="1:2" ht="15" x14ac:dyDescent="0.5">
      <c r="A666" t="s">
        <v>55</v>
      </c>
      <c r="B666">
        <v>0</v>
      </c>
    </row>
    <row r="667" spans="1:2" ht="15" x14ac:dyDescent="0.5">
      <c r="A667" t="s">
        <v>53</v>
      </c>
      <c r="B667">
        <v>0</v>
      </c>
    </row>
    <row r="668" spans="1:2" ht="15" x14ac:dyDescent="0.5">
      <c r="A668" t="s">
        <v>51</v>
      </c>
      <c r="B668">
        <v>0</v>
      </c>
    </row>
    <row r="669" spans="1:2" ht="15" x14ac:dyDescent="0.5">
      <c r="A669" t="s">
        <v>54</v>
      </c>
      <c r="B669">
        <v>0</v>
      </c>
    </row>
    <row r="670" spans="1:2" ht="15" x14ac:dyDescent="0.5">
      <c r="A670" t="s">
        <v>45</v>
      </c>
    </row>
    <row r="671" spans="1:2" ht="15" x14ac:dyDescent="0.5">
      <c r="A671" t="s">
        <v>28</v>
      </c>
      <c r="B671" t="s">
        <v>29</v>
      </c>
    </row>
    <row r="672" spans="1:2" ht="15" x14ac:dyDescent="0.5">
      <c r="A672" t="s">
        <v>56</v>
      </c>
      <c r="B672">
        <v>0</v>
      </c>
    </row>
    <row r="673" spans="1:14" ht="15" x14ac:dyDescent="0.5">
      <c r="A673" t="s">
        <v>52</v>
      </c>
      <c r="B673">
        <v>0</v>
      </c>
    </row>
    <row r="674" spans="1:14" ht="15" x14ac:dyDescent="0.5">
      <c r="A674" t="s">
        <v>55</v>
      </c>
      <c r="B674">
        <v>0</v>
      </c>
    </row>
    <row r="675" spans="1:14" ht="15" x14ac:dyDescent="0.5">
      <c r="A675" t="s">
        <v>53</v>
      </c>
      <c r="B675">
        <v>0</v>
      </c>
    </row>
    <row r="676" spans="1:14" ht="15" x14ac:dyDescent="0.5">
      <c r="A676" t="s">
        <v>51</v>
      </c>
      <c r="B676">
        <v>0</v>
      </c>
    </row>
    <row r="677" spans="1:14" ht="15" x14ac:dyDescent="0.5">
      <c r="A677" t="s">
        <v>54</v>
      </c>
      <c r="B677">
        <v>0</v>
      </c>
    </row>
    <row r="678" spans="1:14" ht="15" x14ac:dyDescent="0.5">
      <c r="A678" t="s">
        <v>0</v>
      </c>
      <c r="B678" t="s">
        <v>83</v>
      </c>
      <c r="C678" t="s">
        <v>15</v>
      </c>
      <c r="D678" t="s">
        <v>16</v>
      </c>
      <c r="E678" t="s">
        <v>17</v>
      </c>
      <c r="F678" t="s">
        <v>18</v>
      </c>
      <c r="G678" t="s">
        <v>19</v>
      </c>
      <c r="H678" t="s">
        <v>20</v>
      </c>
      <c r="I678" t="s">
        <v>21</v>
      </c>
      <c r="J678" t="s">
        <v>22</v>
      </c>
      <c r="K678" t="s">
        <v>23</v>
      </c>
      <c r="L678" t="s">
        <v>24</v>
      </c>
      <c r="M678" t="s">
        <v>25</v>
      </c>
      <c r="N678" t="s">
        <v>26</v>
      </c>
    </row>
    <row r="679" spans="1:14" ht="15" x14ac:dyDescent="0.5">
      <c r="A679" t="s">
        <v>11</v>
      </c>
      <c r="B679">
        <v>2</v>
      </c>
      <c r="C679">
        <v>1416</v>
      </c>
      <c r="D679">
        <v>78</v>
      </c>
      <c r="E679">
        <v>71</v>
      </c>
      <c r="F679">
        <v>150</v>
      </c>
      <c r="G679">
        <v>902</v>
      </c>
      <c r="H679">
        <v>36</v>
      </c>
      <c r="I679">
        <v>99</v>
      </c>
      <c r="J679">
        <v>586</v>
      </c>
      <c r="K679">
        <v>0</v>
      </c>
      <c r="L679">
        <v>0</v>
      </c>
      <c r="M679">
        <v>0</v>
      </c>
      <c r="N679">
        <v>0</v>
      </c>
    </row>
    <row r="680" spans="1:14" ht="15" x14ac:dyDescent="0.5">
      <c r="A680" t="s">
        <v>84</v>
      </c>
      <c r="B680" t="s">
        <v>0</v>
      </c>
      <c r="C680" t="s">
        <v>85</v>
      </c>
      <c r="D680" t="s">
        <v>86</v>
      </c>
      <c r="E680" t="s">
        <v>87</v>
      </c>
      <c r="F680" t="s">
        <v>88</v>
      </c>
      <c r="G680" t="s">
        <v>89</v>
      </c>
      <c r="H680" t="s">
        <v>90</v>
      </c>
    </row>
    <row r="681" spans="1:14" ht="15" x14ac:dyDescent="0.5">
      <c r="A681" t="s">
        <v>93</v>
      </c>
      <c r="B681" t="s">
        <v>11</v>
      </c>
      <c r="C681">
        <v>0.87113702623906697</v>
      </c>
      <c r="D681">
        <v>0.84496976789643097</v>
      </c>
      <c r="E681">
        <v>0.88995001484493197</v>
      </c>
      <c r="F681">
        <v>0.91253644314868798</v>
      </c>
      <c r="G681">
        <v>0.88628476497587505</v>
      </c>
      <c r="H681">
        <v>0.92859100612555501</v>
      </c>
    </row>
    <row r="682" spans="1:14" ht="15" x14ac:dyDescent="0.5">
      <c r="A682" t="s">
        <v>91</v>
      </c>
      <c r="B682" t="s">
        <v>11</v>
      </c>
      <c r="C682">
        <v>0.57794208256315405</v>
      </c>
      <c r="D682">
        <v>0.550398785907388</v>
      </c>
      <c r="E682">
        <v>0.62453264682314502</v>
      </c>
      <c r="F682">
        <v>0.638940234134319</v>
      </c>
      <c r="G682">
        <v>0.60932508659745299</v>
      </c>
      <c r="H682">
        <v>0.68858218688602602</v>
      </c>
    </row>
    <row r="683" spans="1:14" ht="15" x14ac:dyDescent="0.5">
      <c r="A683" t="s">
        <v>27</v>
      </c>
    </row>
    <row r="684" spans="1:14" ht="15" x14ac:dyDescent="0.5">
      <c r="A684" t="s">
        <v>28</v>
      </c>
      <c r="B684" t="s">
        <v>29</v>
      </c>
    </row>
    <row r="685" spans="1:14" ht="15" x14ac:dyDescent="0.5">
      <c r="A685" t="s">
        <v>57</v>
      </c>
      <c r="B685">
        <v>0</v>
      </c>
    </row>
    <row r="686" spans="1:14" ht="15" x14ac:dyDescent="0.5">
      <c r="A686" t="s">
        <v>58</v>
      </c>
      <c r="B686">
        <v>0</v>
      </c>
    </row>
    <row r="687" spans="1:14" ht="15" x14ac:dyDescent="0.5">
      <c r="A687" t="s">
        <v>46</v>
      </c>
      <c r="B687">
        <v>1</v>
      </c>
    </row>
    <row r="688" spans="1:14" ht="15" x14ac:dyDescent="0.5">
      <c r="A688" t="s">
        <v>59</v>
      </c>
      <c r="B688">
        <v>0</v>
      </c>
    </row>
    <row r="689" spans="1:2" ht="15" x14ac:dyDescent="0.5">
      <c r="A689" t="s">
        <v>38</v>
      </c>
      <c r="B689">
        <v>283</v>
      </c>
    </row>
    <row r="690" spans="1:2" ht="15" x14ac:dyDescent="0.5">
      <c r="A690" t="s">
        <v>39</v>
      </c>
      <c r="B690">
        <v>300</v>
      </c>
    </row>
    <row r="691" spans="1:2" ht="15" x14ac:dyDescent="0.5">
      <c r="A691" t="s">
        <v>60</v>
      </c>
      <c r="B691">
        <v>0</v>
      </c>
    </row>
    <row r="692" spans="1:2" ht="15" x14ac:dyDescent="0.5">
      <c r="A692" t="s">
        <v>41</v>
      </c>
      <c r="B692">
        <v>0</v>
      </c>
    </row>
    <row r="693" spans="1:2" ht="15" x14ac:dyDescent="0.5">
      <c r="A693" t="s">
        <v>35</v>
      </c>
      <c r="B693">
        <v>217</v>
      </c>
    </row>
    <row r="694" spans="1:2" ht="15" x14ac:dyDescent="0.5">
      <c r="A694" t="s">
        <v>33</v>
      </c>
      <c r="B694">
        <v>391</v>
      </c>
    </row>
    <row r="695" spans="1:2" ht="15" x14ac:dyDescent="0.5">
      <c r="A695" t="s">
        <v>61</v>
      </c>
      <c r="B695">
        <v>0</v>
      </c>
    </row>
    <row r="696" spans="1:2" ht="15" x14ac:dyDescent="0.5">
      <c r="A696" t="s">
        <v>36</v>
      </c>
      <c r="B696">
        <v>4</v>
      </c>
    </row>
    <row r="697" spans="1:2" ht="15" x14ac:dyDescent="0.5">
      <c r="A697" t="s">
        <v>34</v>
      </c>
      <c r="B697">
        <v>213</v>
      </c>
    </row>
    <row r="698" spans="1:2" ht="15" x14ac:dyDescent="0.5">
      <c r="A698" t="s">
        <v>62</v>
      </c>
      <c r="B698">
        <v>0</v>
      </c>
    </row>
    <row r="699" spans="1:2" ht="15" x14ac:dyDescent="0.5">
      <c r="A699" t="s">
        <v>37</v>
      </c>
      <c r="B699">
        <v>7</v>
      </c>
    </row>
    <row r="700" spans="1:2" ht="15" x14ac:dyDescent="0.5">
      <c r="A700" t="s">
        <v>30</v>
      </c>
    </row>
    <row r="701" spans="1:2" ht="15" x14ac:dyDescent="0.5">
      <c r="A701" t="s">
        <v>28</v>
      </c>
      <c r="B701" t="s">
        <v>29</v>
      </c>
    </row>
    <row r="702" spans="1:2" ht="15" x14ac:dyDescent="0.5">
      <c r="A702" t="s">
        <v>57</v>
      </c>
      <c r="B702">
        <v>0</v>
      </c>
    </row>
    <row r="703" spans="1:2" ht="15" x14ac:dyDescent="0.5">
      <c r="A703" t="s">
        <v>58</v>
      </c>
      <c r="B703">
        <v>0</v>
      </c>
    </row>
    <row r="704" spans="1:2" ht="15" x14ac:dyDescent="0.5">
      <c r="A704" t="s">
        <v>46</v>
      </c>
      <c r="B704">
        <v>0</v>
      </c>
    </row>
    <row r="705" spans="1:2" ht="15" x14ac:dyDescent="0.5">
      <c r="A705" t="s">
        <v>59</v>
      </c>
      <c r="B705">
        <v>0</v>
      </c>
    </row>
    <row r="706" spans="1:2" ht="15" x14ac:dyDescent="0.5">
      <c r="A706" t="s">
        <v>38</v>
      </c>
      <c r="B706">
        <v>18</v>
      </c>
    </row>
    <row r="707" spans="1:2" ht="15" x14ac:dyDescent="0.5">
      <c r="A707" t="s">
        <v>39</v>
      </c>
      <c r="B707">
        <v>5</v>
      </c>
    </row>
    <row r="708" spans="1:2" ht="15" x14ac:dyDescent="0.5">
      <c r="A708" t="s">
        <v>60</v>
      </c>
      <c r="B708">
        <v>0</v>
      </c>
    </row>
    <row r="709" spans="1:2" ht="15" x14ac:dyDescent="0.5">
      <c r="A709" t="s">
        <v>41</v>
      </c>
      <c r="B709">
        <v>0</v>
      </c>
    </row>
    <row r="710" spans="1:2" ht="15" x14ac:dyDescent="0.5">
      <c r="A710" t="s">
        <v>35</v>
      </c>
      <c r="B710">
        <v>23</v>
      </c>
    </row>
    <row r="711" spans="1:2" ht="15" x14ac:dyDescent="0.5">
      <c r="A711" t="s">
        <v>33</v>
      </c>
      <c r="B711">
        <v>23</v>
      </c>
    </row>
    <row r="712" spans="1:2" ht="15" x14ac:dyDescent="0.5">
      <c r="A712" t="s">
        <v>61</v>
      </c>
      <c r="B712">
        <v>0</v>
      </c>
    </row>
    <row r="713" spans="1:2" ht="15" x14ac:dyDescent="0.5">
      <c r="A713" t="s">
        <v>36</v>
      </c>
      <c r="B713">
        <v>1</v>
      </c>
    </row>
    <row r="714" spans="1:2" ht="15" x14ac:dyDescent="0.5">
      <c r="A714" t="s">
        <v>34</v>
      </c>
      <c r="B714">
        <v>7</v>
      </c>
    </row>
    <row r="715" spans="1:2" ht="15" x14ac:dyDescent="0.5">
      <c r="A715" t="s">
        <v>62</v>
      </c>
      <c r="B715">
        <v>0</v>
      </c>
    </row>
    <row r="716" spans="1:2" ht="15" x14ac:dyDescent="0.5">
      <c r="A716" t="s">
        <v>37</v>
      </c>
      <c r="B716">
        <v>1</v>
      </c>
    </row>
    <row r="717" spans="1:2" ht="15" x14ac:dyDescent="0.5">
      <c r="A717" t="s">
        <v>31</v>
      </c>
    </row>
    <row r="718" spans="1:2" ht="15" x14ac:dyDescent="0.5">
      <c r="A718" t="s">
        <v>28</v>
      </c>
      <c r="B718" t="s">
        <v>29</v>
      </c>
    </row>
    <row r="719" spans="1:2" ht="15" x14ac:dyDescent="0.5">
      <c r="A719" t="s">
        <v>57</v>
      </c>
      <c r="B719">
        <v>0</v>
      </c>
    </row>
    <row r="720" spans="1:2" ht="15" x14ac:dyDescent="0.5">
      <c r="A720" t="s">
        <v>58</v>
      </c>
      <c r="B720">
        <v>0</v>
      </c>
    </row>
    <row r="721" spans="1:2" ht="15" x14ac:dyDescent="0.5">
      <c r="A721" t="s">
        <v>46</v>
      </c>
      <c r="B721">
        <v>0</v>
      </c>
    </row>
    <row r="722" spans="1:2" ht="15" x14ac:dyDescent="0.5">
      <c r="A722" t="s">
        <v>59</v>
      </c>
      <c r="B722">
        <v>0</v>
      </c>
    </row>
    <row r="723" spans="1:2" ht="15" x14ac:dyDescent="0.5">
      <c r="A723" t="s">
        <v>38</v>
      </c>
      <c r="B723">
        <v>6</v>
      </c>
    </row>
    <row r="724" spans="1:2" ht="15" x14ac:dyDescent="0.5">
      <c r="A724" t="s">
        <v>39</v>
      </c>
      <c r="B724">
        <v>5</v>
      </c>
    </row>
    <row r="725" spans="1:2" ht="15" x14ac:dyDescent="0.5">
      <c r="A725" t="s">
        <v>60</v>
      </c>
      <c r="B725">
        <v>0</v>
      </c>
    </row>
    <row r="726" spans="1:2" ht="15" x14ac:dyDescent="0.5">
      <c r="A726" t="s">
        <v>41</v>
      </c>
      <c r="B726">
        <v>1</v>
      </c>
    </row>
    <row r="727" spans="1:2" ht="15" x14ac:dyDescent="0.5">
      <c r="A727" t="s">
        <v>35</v>
      </c>
      <c r="B727">
        <v>27</v>
      </c>
    </row>
    <row r="728" spans="1:2" ht="15" x14ac:dyDescent="0.5">
      <c r="A728" t="s">
        <v>33</v>
      </c>
      <c r="B728">
        <v>28</v>
      </c>
    </row>
    <row r="729" spans="1:2" ht="15" x14ac:dyDescent="0.5">
      <c r="A729" t="s">
        <v>61</v>
      </c>
      <c r="B729">
        <v>0</v>
      </c>
    </row>
    <row r="730" spans="1:2" ht="15" x14ac:dyDescent="0.5">
      <c r="A730" t="s">
        <v>36</v>
      </c>
      <c r="B730">
        <v>0</v>
      </c>
    </row>
    <row r="731" spans="1:2" ht="15" x14ac:dyDescent="0.5">
      <c r="A731" t="s">
        <v>34</v>
      </c>
      <c r="B731">
        <v>4</v>
      </c>
    </row>
    <row r="732" spans="1:2" ht="15" x14ac:dyDescent="0.5">
      <c r="A732" t="s">
        <v>62</v>
      </c>
      <c r="B732">
        <v>0</v>
      </c>
    </row>
    <row r="733" spans="1:2" ht="15" x14ac:dyDescent="0.5">
      <c r="A733" t="s">
        <v>37</v>
      </c>
      <c r="B733">
        <v>0</v>
      </c>
    </row>
    <row r="734" spans="1:2" ht="15" x14ac:dyDescent="0.5">
      <c r="A734" t="s">
        <v>32</v>
      </c>
    </row>
    <row r="735" spans="1:2" ht="15" x14ac:dyDescent="0.5">
      <c r="A735" t="s">
        <v>28</v>
      </c>
      <c r="B735" t="s">
        <v>29</v>
      </c>
    </row>
    <row r="736" spans="1:2" ht="15" x14ac:dyDescent="0.5">
      <c r="A736" t="s">
        <v>57</v>
      </c>
      <c r="B736">
        <v>0</v>
      </c>
    </row>
    <row r="737" spans="1:2" ht="15" x14ac:dyDescent="0.5">
      <c r="A737" t="s">
        <v>58</v>
      </c>
      <c r="B737">
        <v>0</v>
      </c>
    </row>
    <row r="738" spans="1:2" ht="15" x14ac:dyDescent="0.5">
      <c r="A738" t="s">
        <v>46</v>
      </c>
      <c r="B738">
        <v>1</v>
      </c>
    </row>
    <row r="739" spans="1:2" ht="15" x14ac:dyDescent="0.5">
      <c r="A739" t="s">
        <v>59</v>
      </c>
      <c r="B739">
        <v>0</v>
      </c>
    </row>
    <row r="740" spans="1:2" ht="15" x14ac:dyDescent="0.5">
      <c r="A740" t="s">
        <v>38</v>
      </c>
      <c r="B740">
        <v>223</v>
      </c>
    </row>
    <row r="741" spans="1:2" ht="15" x14ac:dyDescent="0.5">
      <c r="A741" t="s">
        <v>39</v>
      </c>
      <c r="B741">
        <v>22</v>
      </c>
    </row>
    <row r="742" spans="1:2" ht="15" x14ac:dyDescent="0.5">
      <c r="A742" t="s">
        <v>60</v>
      </c>
      <c r="B742">
        <v>0</v>
      </c>
    </row>
    <row r="743" spans="1:2" ht="15" x14ac:dyDescent="0.5">
      <c r="A743" t="s">
        <v>41</v>
      </c>
      <c r="B743">
        <v>0</v>
      </c>
    </row>
    <row r="744" spans="1:2" ht="15" x14ac:dyDescent="0.5">
      <c r="A744" t="s">
        <v>35</v>
      </c>
      <c r="B744">
        <v>137</v>
      </c>
    </row>
    <row r="745" spans="1:2" ht="15" x14ac:dyDescent="0.5">
      <c r="A745" t="s">
        <v>33</v>
      </c>
      <c r="B745">
        <v>281</v>
      </c>
    </row>
    <row r="746" spans="1:2" ht="15" x14ac:dyDescent="0.5">
      <c r="A746" t="s">
        <v>61</v>
      </c>
      <c r="B746">
        <v>0</v>
      </c>
    </row>
    <row r="747" spans="1:2" ht="15" x14ac:dyDescent="0.5">
      <c r="A747" t="s">
        <v>36</v>
      </c>
      <c r="B747">
        <v>4</v>
      </c>
    </row>
    <row r="748" spans="1:2" ht="15" x14ac:dyDescent="0.5">
      <c r="A748" t="s">
        <v>34</v>
      </c>
      <c r="B748">
        <v>230</v>
      </c>
    </row>
    <row r="749" spans="1:2" ht="15" x14ac:dyDescent="0.5">
      <c r="A749" t="s">
        <v>62</v>
      </c>
      <c r="B749">
        <v>0</v>
      </c>
    </row>
    <row r="750" spans="1:2" ht="15" x14ac:dyDescent="0.5">
      <c r="A750" t="s">
        <v>37</v>
      </c>
      <c r="B750">
        <v>4</v>
      </c>
    </row>
    <row r="751" spans="1:2" ht="15" x14ac:dyDescent="0.5">
      <c r="A751" t="s">
        <v>40</v>
      </c>
    </row>
    <row r="752" spans="1:2" ht="15" x14ac:dyDescent="0.5">
      <c r="A752" t="s">
        <v>28</v>
      </c>
      <c r="B752" t="s">
        <v>29</v>
      </c>
    </row>
    <row r="753" spans="1:2" ht="15" x14ac:dyDescent="0.5">
      <c r="A753" t="s">
        <v>57</v>
      </c>
      <c r="B753">
        <v>0</v>
      </c>
    </row>
    <row r="754" spans="1:2" ht="15" x14ac:dyDescent="0.5">
      <c r="A754" t="s">
        <v>58</v>
      </c>
      <c r="B754">
        <v>0</v>
      </c>
    </row>
    <row r="755" spans="1:2" ht="15" x14ac:dyDescent="0.5">
      <c r="A755" t="s">
        <v>46</v>
      </c>
      <c r="B755">
        <v>0</v>
      </c>
    </row>
    <row r="756" spans="1:2" ht="15" x14ac:dyDescent="0.5">
      <c r="A756" t="s">
        <v>59</v>
      </c>
      <c r="B756">
        <v>0</v>
      </c>
    </row>
    <row r="757" spans="1:2" ht="15" x14ac:dyDescent="0.5">
      <c r="A757" t="s">
        <v>38</v>
      </c>
      <c r="B757">
        <v>5</v>
      </c>
    </row>
    <row r="758" spans="1:2" ht="15" x14ac:dyDescent="0.5">
      <c r="A758" t="s">
        <v>39</v>
      </c>
      <c r="B758">
        <v>5</v>
      </c>
    </row>
    <row r="759" spans="1:2" ht="15" x14ac:dyDescent="0.5">
      <c r="A759" t="s">
        <v>60</v>
      </c>
      <c r="B759">
        <v>0</v>
      </c>
    </row>
    <row r="760" spans="1:2" ht="15" x14ac:dyDescent="0.5">
      <c r="A760" t="s">
        <v>41</v>
      </c>
      <c r="B760">
        <v>0</v>
      </c>
    </row>
    <row r="761" spans="1:2" ht="15" x14ac:dyDescent="0.5">
      <c r="A761" t="s">
        <v>35</v>
      </c>
      <c r="B761">
        <v>8</v>
      </c>
    </row>
    <row r="762" spans="1:2" ht="15" x14ac:dyDescent="0.5">
      <c r="A762" t="s">
        <v>33</v>
      </c>
      <c r="B762">
        <v>10</v>
      </c>
    </row>
    <row r="763" spans="1:2" ht="15" x14ac:dyDescent="0.5">
      <c r="A763" t="s">
        <v>61</v>
      </c>
      <c r="B763">
        <v>0</v>
      </c>
    </row>
    <row r="764" spans="1:2" ht="15" x14ac:dyDescent="0.5">
      <c r="A764" t="s">
        <v>36</v>
      </c>
      <c r="B764">
        <v>0</v>
      </c>
    </row>
    <row r="765" spans="1:2" ht="15" x14ac:dyDescent="0.5">
      <c r="A765" t="s">
        <v>34</v>
      </c>
      <c r="B765">
        <v>8</v>
      </c>
    </row>
    <row r="766" spans="1:2" ht="15" x14ac:dyDescent="0.5">
      <c r="A766" t="s">
        <v>62</v>
      </c>
      <c r="B766">
        <v>0</v>
      </c>
    </row>
    <row r="767" spans="1:2" ht="15" x14ac:dyDescent="0.5">
      <c r="A767" t="s">
        <v>37</v>
      </c>
      <c r="B767">
        <v>0</v>
      </c>
    </row>
    <row r="768" spans="1:2" ht="15" x14ac:dyDescent="0.5">
      <c r="A768" t="s">
        <v>42</v>
      </c>
    </row>
    <row r="769" spans="1:2" ht="15" x14ac:dyDescent="0.5">
      <c r="A769" t="s">
        <v>28</v>
      </c>
      <c r="B769" t="s">
        <v>29</v>
      </c>
    </row>
    <row r="770" spans="1:2" ht="15" x14ac:dyDescent="0.5">
      <c r="A770" t="s">
        <v>57</v>
      </c>
      <c r="B770">
        <v>0</v>
      </c>
    </row>
    <row r="771" spans="1:2" ht="15" x14ac:dyDescent="0.5">
      <c r="A771" t="s">
        <v>58</v>
      </c>
      <c r="B771">
        <v>0</v>
      </c>
    </row>
    <row r="772" spans="1:2" ht="15" x14ac:dyDescent="0.5">
      <c r="A772" t="s">
        <v>46</v>
      </c>
      <c r="B772">
        <v>0</v>
      </c>
    </row>
    <row r="773" spans="1:2" ht="15" x14ac:dyDescent="0.5">
      <c r="A773" t="s">
        <v>59</v>
      </c>
      <c r="B773">
        <v>0</v>
      </c>
    </row>
    <row r="774" spans="1:2" ht="15" x14ac:dyDescent="0.5">
      <c r="A774" t="s">
        <v>38</v>
      </c>
      <c r="B774">
        <v>21</v>
      </c>
    </row>
    <row r="775" spans="1:2" ht="15" x14ac:dyDescent="0.5">
      <c r="A775" t="s">
        <v>39</v>
      </c>
      <c r="B775">
        <v>9</v>
      </c>
    </row>
    <row r="776" spans="1:2" ht="15" x14ac:dyDescent="0.5">
      <c r="A776" t="s">
        <v>60</v>
      </c>
      <c r="B776">
        <v>0</v>
      </c>
    </row>
    <row r="777" spans="1:2" ht="15" x14ac:dyDescent="0.5">
      <c r="A777" t="s">
        <v>41</v>
      </c>
      <c r="B777">
        <v>0</v>
      </c>
    </row>
    <row r="778" spans="1:2" ht="15" x14ac:dyDescent="0.5">
      <c r="A778" t="s">
        <v>35</v>
      </c>
      <c r="B778">
        <v>19</v>
      </c>
    </row>
    <row r="779" spans="1:2" ht="15" x14ac:dyDescent="0.5">
      <c r="A779" t="s">
        <v>33</v>
      </c>
      <c r="B779">
        <v>37</v>
      </c>
    </row>
    <row r="780" spans="1:2" ht="15" x14ac:dyDescent="0.5">
      <c r="A780" t="s">
        <v>61</v>
      </c>
      <c r="B780">
        <v>0</v>
      </c>
    </row>
    <row r="781" spans="1:2" ht="15" x14ac:dyDescent="0.5">
      <c r="A781" t="s">
        <v>36</v>
      </c>
      <c r="B781">
        <v>0</v>
      </c>
    </row>
    <row r="782" spans="1:2" ht="15" x14ac:dyDescent="0.5">
      <c r="A782" t="s">
        <v>34</v>
      </c>
      <c r="B782">
        <v>13</v>
      </c>
    </row>
    <row r="783" spans="1:2" ht="15" x14ac:dyDescent="0.5">
      <c r="A783" t="s">
        <v>62</v>
      </c>
      <c r="B783">
        <v>0</v>
      </c>
    </row>
    <row r="784" spans="1:2" ht="15" x14ac:dyDescent="0.5">
      <c r="A784" t="s">
        <v>37</v>
      </c>
      <c r="B784">
        <v>0</v>
      </c>
    </row>
    <row r="785" spans="1:2" ht="15" x14ac:dyDescent="0.5">
      <c r="A785" t="s">
        <v>43</v>
      </c>
    </row>
    <row r="786" spans="1:2" ht="15" x14ac:dyDescent="0.5">
      <c r="A786" t="s">
        <v>28</v>
      </c>
      <c r="B786" t="s">
        <v>29</v>
      </c>
    </row>
    <row r="787" spans="1:2" ht="15" x14ac:dyDescent="0.5">
      <c r="A787" t="s">
        <v>56</v>
      </c>
      <c r="B787">
        <v>0</v>
      </c>
    </row>
    <row r="788" spans="1:2" ht="15" x14ac:dyDescent="0.5">
      <c r="A788" t="s">
        <v>52</v>
      </c>
      <c r="B788">
        <v>0</v>
      </c>
    </row>
    <row r="789" spans="1:2" ht="15" x14ac:dyDescent="0.5">
      <c r="A789" t="s">
        <v>55</v>
      </c>
      <c r="B789">
        <v>0</v>
      </c>
    </row>
    <row r="790" spans="1:2" ht="15" x14ac:dyDescent="0.5">
      <c r="A790" t="s">
        <v>53</v>
      </c>
      <c r="B790">
        <v>0</v>
      </c>
    </row>
    <row r="791" spans="1:2" ht="15" x14ac:dyDescent="0.5">
      <c r="A791" t="s">
        <v>51</v>
      </c>
      <c r="B791">
        <v>0</v>
      </c>
    </row>
    <row r="792" spans="1:2" ht="15" x14ac:dyDescent="0.5">
      <c r="A792" t="s">
        <v>54</v>
      </c>
      <c r="B792">
        <v>0</v>
      </c>
    </row>
    <row r="793" spans="1:2" ht="15" x14ac:dyDescent="0.5">
      <c r="A793" t="s">
        <v>44</v>
      </c>
    </row>
    <row r="794" spans="1:2" ht="15" x14ac:dyDescent="0.5">
      <c r="A794" t="s">
        <v>28</v>
      </c>
      <c r="B794" t="s">
        <v>29</v>
      </c>
    </row>
    <row r="795" spans="1:2" ht="15" x14ac:dyDescent="0.5">
      <c r="A795" t="s">
        <v>56</v>
      </c>
      <c r="B795">
        <v>0</v>
      </c>
    </row>
    <row r="796" spans="1:2" ht="15" x14ac:dyDescent="0.5">
      <c r="A796" t="s">
        <v>52</v>
      </c>
      <c r="B796">
        <v>0</v>
      </c>
    </row>
    <row r="797" spans="1:2" ht="15" x14ac:dyDescent="0.5">
      <c r="A797" t="s">
        <v>55</v>
      </c>
      <c r="B797">
        <v>0</v>
      </c>
    </row>
    <row r="798" spans="1:2" ht="15" x14ac:dyDescent="0.5">
      <c r="A798" t="s">
        <v>53</v>
      </c>
      <c r="B798">
        <v>0</v>
      </c>
    </row>
    <row r="799" spans="1:2" ht="15" x14ac:dyDescent="0.5">
      <c r="A799" t="s">
        <v>51</v>
      </c>
      <c r="B799">
        <v>0</v>
      </c>
    </row>
    <row r="800" spans="1:2" ht="15" x14ac:dyDescent="0.5">
      <c r="A800" t="s">
        <v>54</v>
      </c>
      <c r="B800">
        <v>0</v>
      </c>
    </row>
    <row r="801" spans="1:14" ht="15" x14ac:dyDescent="0.5">
      <c r="A801" t="s">
        <v>45</v>
      </c>
    </row>
    <row r="802" spans="1:14" ht="15" x14ac:dyDescent="0.5">
      <c r="A802" t="s">
        <v>28</v>
      </c>
      <c r="B802" t="s">
        <v>29</v>
      </c>
    </row>
    <row r="803" spans="1:14" ht="15" x14ac:dyDescent="0.5">
      <c r="A803" t="s">
        <v>56</v>
      </c>
      <c r="B803">
        <v>0</v>
      </c>
    </row>
    <row r="804" spans="1:14" ht="15" x14ac:dyDescent="0.5">
      <c r="A804" t="s">
        <v>52</v>
      </c>
      <c r="B804">
        <v>0</v>
      </c>
    </row>
    <row r="805" spans="1:14" ht="15" x14ac:dyDescent="0.5">
      <c r="A805" t="s">
        <v>55</v>
      </c>
      <c r="B805">
        <v>0</v>
      </c>
    </row>
    <row r="806" spans="1:14" ht="15" x14ac:dyDescent="0.5">
      <c r="A806" t="s">
        <v>53</v>
      </c>
      <c r="B806">
        <v>0</v>
      </c>
    </row>
    <row r="807" spans="1:14" ht="15" x14ac:dyDescent="0.5">
      <c r="A807" t="s">
        <v>51</v>
      </c>
      <c r="B807">
        <v>0</v>
      </c>
    </row>
    <row r="808" spans="1:14" ht="15" x14ac:dyDescent="0.5">
      <c r="A808" t="s">
        <v>54</v>
      </c>
      <c r="B808">
        <v>0</v>
      </c>
    </row>
    <row r="809" spans="1:14" ht="15" x14ac:dyDescent="0.5">
      <c r="A809" t="s">
        <v>0</v>
      </c>
      <c r="B809" t="s">
        <v>83</v>
      </c>
      <c r="C809" t="s">
        <v>15</v>
      </c>
      <c r="D809" t="s">
        <v>16</v>
      </c>
      <c r="E809" t="s">
        <v>17</v>
      </c>
      <c r="F809" t="s">
        <v>18</v>
      </c>
      <c r="G809" t="s">
        <v>19</v>
      </c>
      <c r="H809" t="s">
        <v>20</v>
      </c>
      <c r="I809" t="s">
        <v>21</v>
      </c>
      <c r="J809" t="s">
        <v>22</v>
      </c>
      <c r="K809" t="s">
        <v>23</v>
      </c>
      <c r="L809" t="s">
        <v>24</v>
      </c>
      <c r="M809" t="s">
        <v>25</v>
      </c>
      <c r="N809" t="s">
        <v>26</v>
      </c>
    </row>
    <row r="810" spans="1:14" ht="15" x14ac:dyDescent="0.5">
      <c r="A810" t="s">
        <v>12</v>
      </c>
      <c r="B810" t="s">
        <v>76</v>
      </c>
      <c r="C810">
        <v>630</v>
      </c>
      <c r="D810">
        <v>163</v>
      </c>
      <c r="E810">
        <v>57</v>
      </c>
      <c r="F810">
        <v>75</v>
      </c>
      <c r="G810">
        <v>670</v>
      </c>
      <c r="H810">
        <v>142</v>
      </c>
      <c r="I810">
        <v>37</v>
      </c>
      <c r="J810">
        <v>31</v>
      </c>
      <c r="K810">
        <v>0</v>
      </c>
      <c r="L810">
        <v>0</v>
      </c>
      <c r="M810">
        <v>0</v>
      </c>
      <c r="N810">
        <v>0</v>
      </c>
    </row>
    <row r="811" spans="1:14" ht="15" x14ac:dyDescent="0.5">
      <c r="A811" t="s">
        <v>84</v>
      </c>
      <c r="B811" t="s">
        <v>0</v>
      </c>
      <c r="C811" t="s">
        <v>83</v>
      </c>
      <c r="D811" t="s">
        <v>85</v>
      </c>
      <c r="E811" t="s">
        <v>86</v>
      </c>
      <c r="F811" t="s">
        <v>87</v>
      </c>
      <c r="G811" t="s">
        <v>88</v>
      </c>
      <c r="H811" t="s">
        <v>89</v>
      </c>
      <c r="I811" t="s">
        <v>90</v>
      </c>
    </row>
    <row r="812" spans="1:14" ht="15" x14ac:dyDescent="0.5">
      <c r="A812" t="s">
        <v>93</v>
      </c>
      <c r="B812" t="s">
        <v>12</v>
      </c>
      <c r="C812" t="s">
        <v>76</v>
      </c>
      <c r="D812">
        <v>0.85729729729729698</v>
      </c>
      <c r="E812">
        <v>0.79754977688822404</v>
      </c>
      <c r="F812">
        <v>0.87081150729799395</v>
      </c>
      <c r="G812">
        <v>0.91891891891891897</v>
      </c>
      <c r="H812">
        <v>0.86549350396461699</v>
      </c>
      <c r="I812">
        <v>0.93798345676015205</v>
      </c>
    </row>
    <row r="813" spans="1:14" ht="15" x14ac:dyDescent="0.5">
      <c r="A813" t="s">
        <v>91</v>
      </c>
      <c r="B813" t="s">
        <v>12</v>
      </c>
      <c r="C813" t="s">
        <v>76</v>
      </c>
      <c r="D813">
        <v>0.92272727272727195</v>
      </c>
      <c r="E813">
        <v>0.89667849764244101</v>
      </c>
      <c r="F813">
        <v>0.94816610509811206</v>
      </c>
      <c r="G813">
        <v>0.964772727272727</v>
      </c>
      <c r="H813">
        <v>0.95034050125111602</v>
      </c>
      <c r="I813">
        <v>0.98485282647396499</v>
      </c>
    </row>
    <row r="814" spans="1:14" ht="15" x14ac:dyDescent="0.5">
      <c r="A814" t="s">
        <v>27</v>
      </c>
    </row>
    <row r="815" spans="1:14" ht="15" x14ac:dyDescent="0.5">
      <c r="A815" t="s">
        <v>28</v>
      </c>
      <c r="B815" t="s">
        <v>29</v>
      </c>
    </row>
    <row r="816" spans="1:14" ht="15" x14ac:dyDescent="0.5">
      <c r="A816" t="s">
        <v>57</v>
      </c>
      <c r="B816">
        <v>0</v>
      </c>
    </row>
    <row r="817" spans="1:2" ht="15" x14ac:dyDescent="0.5">
      <c r="A817" t="s">
        <v>58</v>
      </c>
      <c r="B817">
        <v>0</v>
      </c>
    </row>
    <row r="818" spans="1:2" ht="15" x14ac:dyDescent="0.5">
      <c r="A818" t="s">
        <v>46</v>
      </c>
      <c r="B818">
        <v>0</v>
      </c>
    </row>
    <row r="819" spans="1:2" ht="15" x14ac:dyDescent="0.5">
      <c r="A819" t="s">
        <v>59</v>
      </c>
      <c r="B819">
        <v>0</v>
      </c>
    </row>
    <row r="820" spans="1:2" ht="15" x14ac:dyDescent="0.5">
      <c r="A820" t="s">
        <v>38</v>
      </c>
      <c r="B820">
        <v>93</v>
      </c>
    </row>
    <row r="821" spans="1:2" ht="15" x14ac:dyDescent="0.5">
      <c r="A821" t="s">
        <v>39</v>
      </c>
      <c r="B821">
        <v>192</v>
      </c>
    </row>
    <row r="822" spans="1:2" ht="15" x14ac:dyDescent="0.5">
      <c r="A822" t="s">
        <v>60</v>
      </c>
      <c r="B822">
        <v>0</v>
      </c>
    </row>
    <row r="823" spans="1:2" ht="15" x14ac:dyDescent="0.5">
      <c r="A823" t="s">
        <v>41</v>
      </c>
      <c r="B823">
        <v>1</v>
      </c>
    </row>
    <row r="824" spans="1:2" ht="15" x14ac:dyDescent="0.5">
      <c r="A824" t="s">
        <v>35</v>
      </c>
      <c r="B824">
        <v>79</v>
      </c>
    </row>
    <row r="825" spans="1:2" ht="15" x14ac:dyDescent="0.5">
      <c r="A825" t="s">
        <v>33</v>
      </c>
      <c r="B825">
        <v>185</v>
      </c>
    </row>
    <row r="826" spans="1:2" ht="15" x14ac:dyDescent="0.5">
      <c r="A826" t="s">
        <v>61</v>
      </c>
      <c r="B826">
        <v>0</v>
      </c>
    </row>
    <row r="827" spans="1:2" ht="15" x14ac:dyDescent="0.5">
      <c r="A827" t="s">
        <v>36</v>
      </c>
      <c r="B827">
        <v>3</v>
      </c>
    </row>
    <row r="828" spans="1:2" ht="15" x14ac:dyDescent="0.5">
      <c r="A828" t="s">
        <v>34</v>
      </c>
      <c r="B828">
        <v>74</v>
      </c>
    </row>
    <row r="829" spans="1:2" ht="15" x14ac:dyDescent="0.5">
      <c r="A829" t="s">
        <v>62</v>
      </c>
      <c r="B829">
        <v>0</v>
      </c>
    </row>
    <row r="830" spans="1:2" ht="15" x14ac:dyDescent="0.5">
      <c r="A830" t="s">
        <v>37</v>
      </c>
      <c r="B830">
        <v>3</v>
      </c>
    </row>
    <row r="831" spans="1:2" ht="15" x14ac:dyDescent="0.5">
      <c r="A831" t="s">
        <v>30</v>
      </c>
    </row>
    <row r="832" spans="1:2" ht="15" x14ac:dyDescent="0.5">
      <c r="A832" t="s">
        <v>28</v>
      </c>
      <c r="B832" t="s">
        <v>29</v>
      </c>
    </row>
    <row r="833" spans="1:2" ht="15" x14ac:dyDescent="0.5">
      <c r="A833" t="s">
        <v>57</v>
      </c>
      <c r="B833">
        <v>0</v>
      </c>
    </row>
    <row r="834" spans="1:2" ht="15" x14ac:dyDescent="0.5">
      <c r="A834" t="s">
        <v>58</v>
      </c>
      <c r="B834">
        <v>0</v>
      </c>
    </row>
    <row r="835" spans="1:2" ht="15" x14ac:dyDescent="0.5">
      <c r="A835" t="s">
        <v>46</v>
      </c>
      <c r="B835">
        <v>0</v>
      </c>
    </row>
    <row r="836" spans="1:2" ht="15" x14ac:dyDescent="0.5">
      <c r="A836" t="s">
        <v>59</v>
      </c>
      <c r="B836">
        <v>0</v>
      </c>
    </row>
    <row r="837" spans="1:2" ht="15" x14ac:dyDescent="0.5">
      <c r="A837" t="s">
        <v>38</v>
      </c>
      <c r="B837">
        <v>35</v>
      </c>
    </row>
    <row r="838" spans="1:2" ht="15" x14ac:dyDescent="0.5">
      <c r="A838" t="s">
        <v>39</v>
      </c>
      <c r="B838">
        <v>30</v>
      </c>
    </row>
    <row r="839" spans="1:2" ht="15" x14ac:dyDescent="0.5">
      <c r="A839" t="s">
        <v>60</v>
      </c>
      <c r="B839">
        <v>0</v>
      </c>
    </row>
    <row r="840" spans="1:2" ht="15" x14ac:dyDescent="0.5">
      <c r="A840" t="s">
        <v>41</v>
      </c>
      <c r="B840">
        <v>0</v>
      </c>
    </row>
    <row r="841" spans="1:2" ht="15" x14ac:dyDescent="0.5">
      <c r="A841" t="s">
        <v>35</v>
      </c>
      <c r="B841">
        <v>45</v>
      </c>
    </row>
    <row r="842" spans="1:2" ht="15" x14ac:dyDescent="0.5">
      <c r="A842" t="s">
        <v>33</v>
      </c>
      <c r="B842">
        <v>46</v>
      </c>
    </row>
    <row r="843" spans="1:2" ht="15" x14ac:dyDescent="0.5">
      <c r="A843" t="s">
        <v>61</v>
      </c>
      <c r="B843">
        <v>0</v>
      </c>
    </row>
    <row r="844" spans="1:2" ht="15" x14ac:dyDescent="0.5">
      <c r="A844" t="s">
        <v>36</v>
      </c>
      <c r="B844">
        <v>1</v>
      </c>
    </row>
    <row r="845" spans="1:2" ht="15" x14ac:dyDescent="0.5">
      <c r="A845" t="s">
        <v>34</v>
      </c>
      <c r="B845">
        <v>6</v>
      </c>
    </row>
    <row r="846" spans="1:2" ht="15" x14ac:dyDescent="0.5">
      <c r="A846" t="s">
        <v>62</v>
      </c>
      <c r="B846">
        <v>0</v>
      </c>
    </row>
    <row r="847" spans="1:2" ht="15" x14ac:dyDescent="0.5">
      <c r="A847" t="s">
        <v>37</v>
      </c>
      <c r="B847">
        <v>0</v>
      </c>
    </row>
    <row r="848" spans="1:2" ht="15" x14ac:dyDescent="0.5">
      <c r="A848" t="s">
        <v>31</v>
      </c>
    </row>
    <row r="849" spans="1:2" ht="15" x14ac:dyDescent="0.5">
      <c r="A849" t="s">
        <v>28</v>
      </c>
      <c r="B849" t="s">
        <v>29</v>
      </c>
    </row>
    <row r="850" spans="1:2" ht="15" x14ac:dyDescent="0.5">
      <c r="A850" t="s">
        <v>57</v>
      </c>
      <c r="B850">
        <v>0</v>
      </c>
    </row>
    <row r="851" spans="1:2" ht="15" x14ac:dyDescent="0.5">
      <c r="A851" t="s">
        <v>58</v>
      </c>
      <c r="B851">
        <v>0</v>
      </c>
    </row>
    <row r="852" spans="1:2" ht="15" x14ac:dyDescent="0.5">
      <c r="A852" t="s">
        <v>46</v>
      </c>
      <c r="B852">
        <v>0</v>
      </c>
    </row>
    <row r="853" spans="1:2" ht="15" x14ac:dyDescent="0.5">
      <c r="A853" t="s">
        <v>59</v>
      </c>
      <c r="B853">
        <v>0</v>
      </c>
    </row>
    <row r="854" spans="1:2" ht="15" x14ac:dyDescent="0.5">
      <c r="A854" t="s">
        <v>38</v>
      </c>
      <c r="B854">
        <v>7</v>
      </c>
    </row>
    <row r="855" spans="1:2" ht="15" x14ac:dyDescent="0.5">
      <c r="A855" t="s">
        <v>39</v>
      </c>
      <c r="B855">
        <v>11</v>
      </c>
    </row>
    <row r="856" spans="1:2" ht="15" x14ac:dyDescent="0.5">
      <c r="A856" t="s">
        <v>60</v>
      </c>
      <c r="B856">
        <v>0</v>
      </c>
    </row>
    <row r="857" spans="1:2" ht="15" x14ac:dyDescent="0.5">
      <c r="A857" t="s">
        <v>41</v>
      </c>
      <c r="B857">
        <v>0</v>
      </c>
    </row>
    <row r="858" spans="1:2" ht="15" x14ac:dyDescent="0.5">
      <c r="A858" t="s">
        <v>35</v>
      </c>
      <c r="B858">
        <v>13</v>
      </c>
    </row>
    <row r="859" spans="1:2" ht="15" x14ac:dyDescent="0.5">
      <c r="A859" t="s">
        <v>33</v>
      </c>
      <c r="B859">
        <v>20</v>
      </c>
    </row>
    <row r="860" spans="1:2" ht="15" x14ac:dyDescent="0.5">
      <c r="A860" t="s">
        <v>61</v>
      </c>
      <c r="B860">
        <v>0</v>
      </c>
    </row>
    <row r="861" spans="1:2" ht="15" x14ac:dyDescent="0.5">
      <c r="A861" t="s">
        <v>36</v>
      </c>
      <c r="B861">
        <v>1</v>
      </c>
    </row>
    <row r="862" spans="1:2" ht="15" x14ac:dyDescent="0.5">
      <c r="A862" t="s">
        <v>34</v>
      </c>
      <c r="B862">
        <v>5</v>
      </c>
    </row>
    <row r="863" spans="1:2" ht="15" x14ac:dyDescent="0.5">
      <c r="A863" t="s">
        <v>62</v>
      </c>
      <c r="B863">
        <v>0</v>
      </c>
    </row>
    <row r="864" spans="1:2" ht="15" x14ac:dyDescent="0.5">
      <c r="A864" t="s">
        <v>37</v>
      </c>
      <c r="B864">
        <v>0</v>
      </c>
    </row>
    <row r="865" spans="1:2" ht="15" x14ac:dyDescent="0.5">
      <c r="A865" t="s">
        <v>32</v>
      </c>
    </row>
    <row r="866" spans="1:2" ht="15" x14ac:dyDescent="0.5">
      <c r="A866" t="s">
        <v>28</v>
      </c>
      <c r="B866" t="s">
        <v>29</v>
      </c>
    </row>
    <row r="867" spans="1:2" ht="15" x14ac:dyDescent="0.5">
      <c r="A867" t="s">
        <v>57</v>
      </c>
      <c r="B867">
        <v>0</v>
      </c>
    </row>
    <row r="868" spans="1:2" ht="15" x14ac:dyDescent="0.5">
      <c r="A868" t="s">
        <v>58</v>
      </c>
      <c r="B868">
        <v>0</v>
      </c>
    </row>
    <row r="869" spans="1:2" ht="15" x14ac:dyDescent="0.5">
      <c r="A869" t="s">
        <v>46</v>
      </c>
      <c r="B869">
        <v>1</v>
      </c>
    </row>
    <row r="870" spans="1:2" ht="15" x14ac:dyDescent="0.5">
      <c r="A870" t="s">
        <v>59</v>
      </c>
      <c r="B870">
        <v>0</v>
      </c>
    </row>
    <row r="871" spans="1:2" ht="15" x14ac:dyDescent="0.5">
      <c r="A871" t="s">
        <v>38</v>
      </c>
      <c r="B871">
        <v>91</v>
      </c>
    </row>
    <row r="872" spans="1:2" ht="15" x14ac:dyDescent="0.5">
      <c r="A872" t="s">
        <v>39</v>
      </c>
      <c r="B872">
        <v>193</v>
      </c>
    </row>
    <row r="873" spans="1:2" ht="15" x14ac:dyDescent="0.5">
      <c r="A873" t="s">
        <v>60</v>
      </c>
      <c r="B873">
        <v>0</v>
      </c>
    </row>
    <row r="874" spans="1:2" ht="15" x14ac:dyDescent="0.5">
      <c r="A874" t="s">
        <v>41</v>
      </c>
      <c r="B874">
        <v>1</v>
      </c>
    </row>
    <row r="875" spans="1:2" ht="15" x14ac:dyDescent="0.5">
      <c r="A875" t="s">
        <v>35</v>
      </c>
      <c r="B875">
        <v>106</v>
      </c>
    </row>
    <row r="876" spans="1:2" ht="15" x14ac:dyDescent="0.5">
      <c r="A876" t="s">
        <v>33</v>
      </c>
      <c r="B876">
        <v>195</v>
      </c>
    </row>
    <row r="877" spans="1:2" ht="15" x14ac:dyDescent="0.5">
      <c r="A877" t="s">
        <v>61</v>
      </c>
      <c r="B877">
        <v>0</v>
      </c>
    </row>
    <row r="878" spans="1:2" ht="15" x14ac:dyDescent="0.5">
      <c r="A878" t="s">
        <v>36</v>
      </c>
      <c r="B878">
        <v>2</v>
      </c>
    </row>
    <row r="879" spans="1:2" ht="15" x14ac:dyDescent="0.5">
      <c r="A879" t="s">
        <v>34</v>
      </c>
      <c r="B879">
        <v>77</v>
      </c>
    </row>
    <row r="880" spans="1:2" ht="15" x14ac:dyDescent="0.5">
      <c r="A880" t="s">
        <v>62</v>
      </c>
      <c r="B880">
        <v>0</v>
      </c>
    </row>
    <row r="881" spans="1:2" ht="15" x14ac:dyDescent="0.5">
      <c r="A881" t="s">
        <v>37</v>
      </c>
      <c r="B881">
        <v>4</v>
      </c>
    </row>
    <row r="882" spans="1:2" ht="15" x14ac:dyDescent="0.5">
      <c r="A882" t="s">
        <v>40</v>
      </c>
    </row>
    <row r="883" spans="1:2" ht="15" x14ac:dyDescent="0.5">
      <c r="A883" t="s">
        <v>28</v>
      </c>
      <c r="B883" t="s">
        <v>29</v>
      </c>
    </row>
    <row r="884" spans="1:2" ht="15" x14ac:dyDescent="0.5">
      <c r="A884" t="s">
        <v>57</v>
      </c>
      <c r="B884">
        <v>0</v>
      </c>
    </row>
    <row r="885" spans="1:2" ht="15" x14ac:dyDescent="0.5">
      <c r="A885" t="s">
        <v>58</v>
      </c>
      <c r="B885">
        <v>0</v>
      </c>
    </row>
    <row r="886" spans="1:2" ht="15" x14ac:dyDescent="0.5">
      <c r="A886" t="s">
        <v>46</v>
      </c>
      <c r="B886">
        <v>0</v>
      </c>
    </row>
    <row r="887" spans="1:2" ht="15" x14ac:dyDescent="0.5">
      <c r="A887" t="s">
        <v>59</v>
      </c>
      <c r="B887">
        <v>0</v>
      </c>
    </row>
    <row r="888" spans="1:2" ht="15" x14ac:dyDescent="0.5">
      <c r="A888" t="s">
        <v>38</v>
      </c>
      <c r="B888">
        <v>27</v>
      </c>
    </row>
    <row r="889" spans="1:2" ht="15" x14ac:dyDescent="0.5">
      <c r="A889" t="s">
        <v>39</v>
      </c>
      <c r="B889">
        <v>17</v>
      </c>
    </row>
    <row r="890" spans="1:2" ht="15" x14ac:dyDescent="0.5">
      <c r="A890" t="s">
        <v>60</v>
      </c>
      <c r="B890">
        <v>0</v>
      </c>
    </row>
    <row r="891" spans="1:2" ht="15" x14ac:dyDescent="0.5">
      <c r="A891" t="s">
        <v>41</v>
      </c>
      <c r="B891">
        <v>0</v>
      </c>
    </row>
    <row r="892" spans="1:2" ht="15" x14ac:dyDescent="0.5">
      <c r="A892" t="s">
        <v>35</v>
      </c>
      <c r="B892">
        <v>47</v>
      </c>
    </row>
    <row r="893" spans="1:2" ht="15" x14ac:dyDescent="0.5">
      <c r="A893" t="s">
        <v>33</v>
      </c>
      <c r="B893">
        <v>45</v>
      </c>
    </row>
    <row r="894" spans="1:2" ht="15" x14ac:dyDescent="0.5">
      <c r="A894" t="s">
        <v>61</v>
      </c>
      <c r="B894">
        <v>0</v>
      </c>
    </row>
    <row r="895" spans="1:2" ht="15" x14ac:dyDescent="0.5">
      <c r="A895" t="s">
        <v>36</v>
      </c>
      <c r="B895">
        <v>0</v>
      </c>
    </row>
    <row r="896" spans="1:2" ht="15" x14ac:dyDescent="0.5">
      <c r="A896" t="s">
        <v>34</v>
      </c>
      <c r="B896">
        <v>6</v>
      </c>
    </row>
    <row r="897" spans="1:2" ht="15" x14ac:dyDescent="0.5">
      <c r="A897" t="s">
        <v>62</v>
      </c>
      <c r="B897">
        <v>0</v>
      </c>
    </row>
    <row r="898" spans="1:2" ht="15" x14ac:dyDescent="0.5">
      <c r="A898" t="s">
        <v>37</v>
      </c>
      <c r="B898">
        <v>0</v>
      </c>
    </row>
    <row r="899" spans="1:2" ht="15" x14ac:dyDescent="0.5">
      <c r="A899" t="s">
        <v>42</v>
      </c>
    </row>
    <row r="900" spans="1:2" ht="15" x14ac:dyDescent="0.5">
      <c r="A900" t="s">
        <v>28</v>
      </c>
      <c r="B900" t="s">
        <v>29</v>
      </c>
    </row>
    <row r="901" spans="1:2" ht="15" x14ac:dyDescent="0.5">
      <c r="A901" t="s">
        <v>57</v>
      </c>
      <c r="B901">
        <v>0</v>
      </c>
    </row>
    <row r="902" spans="1:2" ht="15" x14ac:dyDescent="0.5">
      <c r="A902" t="s">
        <v>58</v>
      </c>
      <c r="B902">
        <v>0</v>
      </c>
    </row>
    <row r="903" spans="1:2" ht="15" x14ac:dyDescent="0.5">
      <c r="A903" t="s">
        <v>46</v>
      </c>
      <c r="B903">
        <v>0</v>
      </c>
    </row>
    <row r="904" spans="1:2" ht="15" x14ac:dyDescent="0.5">
      <c r="A904" t="s">
        <v>59</v>
      </c>
      <c r="B904">
        <v>0</v>
      </c>
    </row>
    <row r="905" spans="1:2" ht="15" x14ac:dyDescent="0.5">
      <c r="A905" t="s">
        <v>38</v>
      </c>
      <c r="B905">
        <v>4</v>
      </c>
    </row>
    <row r="906" spans="1:2" ht="15" x14ac:dyDescent="0.5">
      <c r="A906" t="s">
        <v>39</v>
      </c>
      <c r="B906">
        <v>9</v>
      </c>
    </row>
    <row r="907" spans="1:2" ht="15" x14ac:dyDescent="0.5">
      <c r="A907" t="s">
        <v>60</v>
      </c>
      <c r="B907">
        <v>0</v>
      </c>
    </row>
    <row r="908" spans="1:2" ht="15" x14ac:dyDescent="0.5">
      <c r="A908" t="s">
        <v>41</v>
      </c>
      <c r="B908">
        <v>0</v>
      </c>
    </row>
    <row r="909" spans="1:2" ht="15" x14ac:dyDescent="0.5">
      <c r="A909" t="s">
        <v>35</v>
      </c>
      <c r="B909">
        <v>9</v>
      </c>
    </row>
    <row r="910" spans="1:2" ht="15" x14ac:dyDescent="0.5">
      <c r="A910" t="s">
        <v>33</v>
      </c>
      <c r="B910">
        <v>15</v>
      </c>
    </row>
    <row r="911" spans="1:2" ht="15" x14ac:dyDescent="0.5">
      <c r="A911" t="s">
        <v>61</v>
      </c>
      <c r="B911">
        <v>0</v>
      </c>
    </row>
    <row r="912" spans="1:2" ht="15" x14ac:dyDescent="0.5">
      <c r="A912" t="s">
        <v>36</v>
      </c>
      <c r="B912">
        <v>0</v>
      </c>
    </row>
    <row r="913" spans="1:2" ht="15" x14ac:dyDescent="0.5">
      <c r="A913" t="s">
        <v>34</v>
      </c>
      <c r="B913">
        <v>0</v>
      </c>
    </row>
    <row r="914" spans="1:2" ht="15" x14ac:dyDescent="0.5">
      <c r="A914" t="s">
        <v>62</v>
      </c>
      <c r="B914">
        <v>0</v>
      </c>
    </row>
    <row r="915" spans="1:2" ht="15" x14ac:dyDescent="0.5">
      <c r="A915" t="s">
        <v>37</v>
      </c>
      <c r="B915">
        <v>0</v>
      </c>
    </row>
    <row r="916" spans="1:2" ht="15" x14ac:dyDescent="0.5">
      <c r="A916" t="s">
        <v>43</v>
      </c>
    </row>
    <row r="917" spans="1:2" ht="15" x14ac:dyDescent="0.5">
      <c r="A917" t="s">
        <v>28</v>
      </c>
      <c r="B917" t="s">
        <v>29</v>
      </c>
    </row>
    <row r="918" spans="1:2" ht="15" x14ac:dyDescent="0.5">
      <c r="A918" t="s">
        <v>56</v>
      </c>
      <c r="B918">
        <v>0</v>
      </c>
    </row>
    <row r="919" spans="1:2" ht="15" x14ac:dyDescent="0.5">
      <c r="A919" t="s">
        <v>52</v>
      </c>
      <c r="B919">
        <v>0</v>
      </c>
    </row>
    <row r="920" spans="1:2" ht="15" x14ac:dyDescent="0.5">
      <c r="A920" t="s">
        <v>55</v>
      </c>
      <c r="B920">
        <v>0</v>
      </c>
    </row>
    <row r="921" spans="1:2" ht="15" x14ac:dyDescent="0.5">
      <c r="A921" t="s">
        <v>53</v>
      </c>
      <c r="B921">
        <v>0</v>
      </c>
    </row>
    <row r="922" spans="1:2" ht="15" x14ac:dyDescent="0.5">
      <c r="A922" t="s">
        <v>51</v>
      </c>
      <c r="B922">
        <v>0</v>
      </c>
    </row>
    <row r="923" spans="1:2" ht="15" x14ac:dyDescent="0.5">
      <c r="A923" t="s">
        <v>54</v>
      </c>
      <c r="B923">
        <v>0</v>
      </c>
    </row>
    <row r="924" spans="1:2" ht="15" x14ac:dyDescent="0.5">
      <c r="A924" t="s">
        <v>44</v>
      </c>
    </row>
    <row r="925" spans="1:2" ht="15" x14ac:dyDescent="0.5">
      <c r="A925" t="s">
        <v>28</v>
      </c>
      <c r="B925" t="s">
        <v>29</v>
      </c>
    </row>
    <row r="926" spans="1:2" ht="15" x14ac:dyDescent="0.5">
      <c r="A926" t="s">
        <v>56</v>
      </c>
      <c r="B926">
        <v>0</v>
      </c>
    </row>
    <row r="927" spans="1:2" ht="15" x14ac:dyDescent="0.5">
      <c r="A927" t="s">
        <v>52</v>
      </c>
      <c r="B927">
        <v>0</v>
      </c>
    </row>
    <row r="928" spans="1:2" ht="15" x14ac:dyDescent="0.5">
      <c r="A928" t="s">
        <v>55</v>
      </c>
      <c r="B928">
        <v>0</v>
      </c>
    </row>
    <row r="929" spans="1:14" ht="15" x14ac:dyDescent="0.5">
      <c r="A929" t="s">
        <v>53</v>
      </c>
      <c r="B929">
        <v>0</v>
      </c>
    </row>
    <row r="930" spans="1:14" ht="15" x14ac:dyDescent="0.5">
      <c r="A930" t="s">
        <v>51</v>
      </c>
      <c r="B930">
        <v>0</v>
      </c>
    </row>
    <row r="931" spans="1:14" ht="15" x14ac:dyDescent="0.5">
      <c r="A931" t="s">
        <v>54</v>
      </c>
      <c r="B931">
        <v>0</v>
      </c>
    </row>
    <row r="932" spans="1:14" ht="15" x14ac:dyDescent="0.5">
      <c r="A932" t="s">
        <v>45</v>
      </c>
    </row>
    <row r="933" spans="1:14" ht="15" x14ac:dyDescent="0.5">
      <c r="A933" t="s">
        <v>28</v>
      </c>
      <c r="B933" t="s">
        <v>29</v>
      </c>
    </row>
    <row r="934" spans="1:14" ht="15" x14ac:dyDescent="0.5">
      <c r="A934" t="s">
        <v>56</v>
      </c>
      <c r="B934">
        <v>0</v>
      </c>
    </row>
    <row r="935" spans="1:14" ht="15" x14ac:dyDescent="0.5">
      <c r="A935" t="s">
        <v>52</v>
      </c>
      <c r="B935">
        <v>0</v>
      </c>
    </row>
    <row r="936" spans="1:14" ht="15" x14ac:dyDescent="0.5">
      <c r="A936" t="s">
        <v>55</v>
      </c>
      <c r="B936">
        <v>0</v>
      </c>
    </row>
    <row r="937" spans="1:14" ht="15" x14ac:dyDescent="0.5">
      <c r="A937" t="s">
        <v>53</v>
      </c>
      <c r="B937">
        <v>0</v>
      </c>
    </row>
    <row r="938" spans="1:14" ht="15" x14ac:dyDescent="0.5">
      <c r="A938" t="s">
        <v>51</v>
      </c>
      <c r="B938">
        <v>0</v>
      </c>
    </row>
    <row r="939" spans="1:14" ht="15" x14ac:dyDescent="0.5">
      <c r="A939" t="s">
        <v>54</v>
      </c>
      <c r="B939">
        <v>0</v>
      </c>
    </row>
    <row r="940" spans="1:14" ht="15" x14ac:dyDescent="0.5">
      <c r="A940" t="s">
        <v>0</v>
      </c>
      <c r="B940" t="s">
        <v>83</v>
      </c>
      <c r="C940" t="s">
        <v>15</v>
      </c>
      <c r="D940" t="s">
        <v>16</v>
      </c>
      <c r="E940" t="s">
        <v>17</v>
      </c>
      <c r="F940" t="s">
        <v>18</v>
      </c>
      <c r="G940" t="s">
        <v>19</v>
      </c>
      <c r="H940" t="s">
        <v>20</v>
      </c>
      <c r="I940" t="s">
        <v>21</v>
      </c>
      <c r="J940" t="s">
        <v>22</v>
      </c>
      <c r="K940" t="s">
        <v>23</v>
      </c>
      <c r="L940" t="s">
        <v>24</v>
      </c>
      <c r="M940" t="s">
        <v>25</v>
      </c>
      <c r="N940" t="s">
        <v>26</v>
      </c>
    </row>
    <row r="941" spans="1:14" ht="15" x14ac:dyDescent="0.5">
      <c r="A941" t="s">
        <v>12</v>
      </c>
      <c r="B941" t="s">
        <v>77</v>
      </c>
      <c r="C941">
        <v>846</v>
      </c>
      <c r="D941">
        <v>73</v>
      </c>
      <c r="E941">
        <v>53</v>
      </c>
      <c r="F941">
        <v>81</v>
      </c>
      <c r="G941">
        <v>834</v>
      </c>
      <c r="H941">
        <v>69</v>
      </c>
      <c r="I941">
        <v>69</v>
      </c>
      <c r="J941">
        <v>84</v>
      </c>
      <c r="K941">
        <v>0</v>
      </c>
      <c r="L941">
        <v>0</v>
      </c>
      <c r="M941">
        <v>0</v>
      </c>
      <c r="N941">
        <v>0</v>
      </c>
    </row>
    <row r="942" spans="1:14" ht="15" x14ac:dyDescent="0.5">
      <c r="A942" t="s">
        <v>84</v>
      </c>
      <c r="B942" t="s">
        <v>0</v>
      </c>
      <c r="C942" t="s">
        <v>83</v>
      </c>
      <c r="D942" t="s">
        <v>85</v>
      </c>
      <c r="E942" t="s">
        <v>86</v>
      </c>
      <c r="F942" t="s">
        <v>87</v>
      </c>
      <c r="G942" t="s">
        <v>88</v>
      </c>
      <c r="H942" t="s">
        <v>89</v>
      </c>
      <c r="I942" t="s">
        <v>90</v>
      </c>
    </row>
    <row r="943" spans="1:14" ht="15" x14ac:dyDescent="0.5">
      <c r="A943" t="s">
        <v>93</v>
      </c>
      <c r="B943" t="s">
        <v>12</v>
      </c>
      <c r="C943" t="s">
        <v>77</v>
      </c>
      <c r="D943">
        <v>0.872744539411206</v>
      </c>
      <c r="E943">
        <v>0.84153452954385699</v>
      </c>
      <c r="F943">
        <v>0.90183137903151001</v>
      </c>
      <c r="G943">
        <v>0.92307692307692302</v>
      </c>
      <c r="H943">
        <v>0.90112461999958404</v>
      </c>
      <c r="I943">
        <v>0.94271042262350402</v>
      </c>
    </row>
    <row r="944" spans="1:14" ht="15" x14ac:dyDescent="0.5">
      <c r="A944" t="s">
        <v>91</v>
      </c>
      <c r="B944" t="s">
        <v>12</v>
      </c>
      <c r="C944" t="s">
        <v>77</v>
      </c>
      <c r="D944">
        <v>0.85511363636363602</v>
      </c>
      <c r="E944">
        <v>0.83025824378757496</v>
      </c>
      <c r="F944">
        <v>0.88270163836118598</v>
      </c>
      <c r="G944">
        <v>0.92045454545454497</v>
      </c>
      <c r="H944">
        <v>0.90561919855315498</v>
      </c>
      <c r="I944">
        <v>0.94035283807451797</v>
      </c>
    </row>
    <row r="945" spans="1:2" ht="15" x14ac:dyDescent="0.5">
      <c r="A945" t="s">
        <v>27</v>
      </c>
    </row>
    <row r="946" spans="1:2" ht="15" x14ac:dyDescent="0.5">
      <c r="A946" t="s">
        <v>28</v>
      </c>
      <c r="B946" t="s">
        <v>29</v>
      </c>
    </row>
    <row r="947" spans="1:2" ht="15" x14ac:dyDescent="0.5">
      <c r="A947" t="s">
        <v>57</v>
      </c>
      <c r="B947">
        <v>0</v>
      </c>
    </row>
    <row r="948" spans="1:2" ht="15" x14ac:dyDescent="0.5">
      <c r="A948" t="s">
        <v>58</v>
      </c>
      <c r="B948">
        <v>0</v>
      </c>
    </row>
    <row r="949" spans="1:2" ht="15" x14ac:dyDescent="0.5">
      <c r="A949" t="s">
        <v>46</v>
      </c>
      <c r="B949">
        <v>0</v>
      </c>
    </row>
    <row r="950" spans="1:2" ht="15" x14ac:dyDescent="0.5">
      <c r="A950" t="s">
        <v>59</v>
      </c>
      <c r="B950">
        <v>0</v>
      </c>
    </row>
    <row r="951" spans="1:2" ht="15" x14ac:dyDescent="0.5">
      <c r="A951" t="s">
        <v>38</v>
      </c>
      <c r="B951">
        <v>105</v>
      </c>
    </row>
    <row r="952" spans="1:2" ht="15" x14ac:dyDescent="0.5">
      <c r="A952" t="s">
        <v>39</v>
      </c>
      <c r="B952">
        <v>267</v>
      </c>
    </row>
    <row r="953" spans="1:2" ht="15" x14ac:dyDescent="0.5">
      <c r="A953" t="s">
        <v>60</v>
      </c>
      <c r="B953">
        <v>0</v>
      </c>
    </row>
    <row r="954" spans="1:2" ht="15" x14ac:dyDescent="0.5">
      <c r="A954" t="s">
        <v>41</v>
      </c>
      <c r="B954">
        <v>3</v>
      </c>
    </row>
    <row r="955" spans="1:2" ht="15" x14ac:dyDescent="0.5">
      <c r="A955" t="s">
        <v>35</v>
      </c>
      <c r="B955">
        <v>142</v>
      </c>
    </row>
    <row r="956" spans="1:2" ht="15" x14ac:dyDescent="0.5">
      <c r="A956" t="s">
        <v>33</v>
      </c>
      <c r="B956">
        <v>243</v>
      </c>
    </row>
    <row r="957" spans="1:2" ht="15" x14ac:dyDescent="0.5">
      <c r="A957" t="s">
        <v>61</v>
      </c>
      <c r="B957">
        <v>0</v>
      </c>
    </row>
    <row r="958" spans="1:2" ht="15" x14ac:dyDescent="0.5">
      <c r="A958" t="s">
        <v>36</v>
      </c>
      <c r="B958">
        <v>2</v>
      </c>
    </row>
    <row r="959" spans="1:2" ht="15" x14ac:dyDescent="0.5">
      <c r="A959" t="s">
        <v>34</v>
      </c>
      <c r="B959">
        <v>83</v>
      </c>
    </row>
    <row r="960" spans="1:2" ht="15" x14ac:dyDescent="0.5">
      <c r="A960" t="s">
        <v>62</v>
      </c>
      <c r="B960">
        <v>0</v>
      </c>
    </row>
    <row r="961" spans="1:2" ht="15" x14ac:dyDescent="0.5">
      <c r="A961" t="s">
        <v>37</v>
      </c>
      <c r="B961">
        <v>1</v>
      </c>
    </row>
    <row r="962" spans="1:2" ht="15" x14ac:dyDescent="0.5">
      <c r="A962" t="s">
        <v>30</v>
      </c>
    </row>
    <row r="963" spans="1:2" ht="15" x14ac:dyDescent="0.5">
      <c r="A963" t="s">
        <v>28</v>
      </c>
      <c r="B963" t="s">
        <v>29</v>
      </c>
    </row>
    <row r="964" spans="1:2" ht="15" x14ac:dyDescent="0.5">
      <c r="A964" t="s">
        <v>57</v>
      </c>
      <c r="B964">
        <v>0</v>
      </c>
    </row>
    <row r="965" spans="1:2" ht="15" x14ac:dyDescent="0.5">
      <c r="A965" t="s">
        <v>58</v>
      </c>
      <c r="B965">
        <v>0</v>
      </c>
    </row>
    <row r="966" spans="1:2" ht="15" x14ac:dyDescent="0.5">
      <c r="A966" t="s">
        <v>46</v>
      </c>
      <c r="B966">
        <v>0</v>
      </c>
    </row>
    <row r="967" spans="1:2" ht="15" x14ac:dyDescent="0.5">
      <c r="A967" t="s">
        <v>59</v>
      </c>
      <c r="B967">
        <v>0</v>
      </c>
    </row>
    <row r="968" spans="1:2" ht="15" x14ac:dyDescent="0.5">
      <c r="A968" t="s">
        <v>38</v>
      </c>
      <c r="B968">
        <v>5</v>
      </c>
    </row>
    <row r="969" spans="1:2" ht="15" x14ac:dyDescent="0.5">
      <c r="A969" t="s">
        <v>39</v>
      </c>
      <c r="B969">
        <v>5</v>
      </c>
    </row>
    <row r="970" spans="1:2" ht="15" x14ac:dyDescent="0.5">
      <c r="A970" t="s">
        <v>60</v>
      </c>
      <c r="B970">
        <v>0</v>
      </c>
    </row>
    <row r="971" spans="1:2" ht="15" x14ac:dyDescent="0.5">
      <c r="A971" t="s">
        <v>41</v>
      </c>
      <c r="B971">
        <v>0</v>
      </c>
    </row>
    <row r="972" spans="1:2" ht="15" x14ac:dyDescent="0.5">
      <c r="A972" t="s">
        <v>35</v>
      </c>
      <c r="B972">
        <v>14</v>
      </c>
    </row>
    <row r="973" spans="1:2" ht="15" x14ac:dyDescent="0.5">
      <c r="A973" t="s">
        <v>33</v>
      </c>
      <c r="B973">
        <v>48</v>
      </c>
    </row>
    <row r="974" spans="1:2" ht="15" x14ac:dyDescent="0.5">
      <c r="A974" t="s">
        <v>61</v>
      </c>
      <c r="B974">
        <v>0</v>
      </c>
    </row>
    <row r="975" spans="1:2" ht="15" x14ac:dyDescent="0.5">
      <c r="A975" t="s">
        <v>36</v>
      </c>
      <c r="B975">
        <v>0</v>
      </c>
    </row>
    <row r="976" spans="1:2" ht="15" x14ac:dyDescent="0.5">
      <c r="A976" t="s">
        <v>34</v>
      </c>
      <c r="B976">
        <v>1</v>
      </c>
    </row>
    <row r="977" spans="1:2" ht="15" x14ac:dyDescent="0.5">
      <c r="A977" t="s">
        <v>62</v>
      </c>
      <c r="B977">
        <v>0</v>
      </c>
    </row>
    <row r="978" spans="1:2" ht="15" x14ac:dyDescent="0.5">
      <c r="A978" t="s">
        <v>37</v>
      </c>
      <c r="B978">
        <v>0</v>
      </c>
    </row>
    <row r="979" spans="1:2" ht="15" x14ac:dyDescent="0.5">
      <c r="A979" t="s">
        <v>31</v>
      </c>
    </row>
    <row r="980" spans="1:2" ht="15" x14ac:dyDescent="0.5">
      <c r="A980" t="s">
        <v>28</v>
      </c>
      <c r="B980" t="s">
        <v>29</v>
      </c>
    </row>
    <row r="981" spans="1:2" ht="15" x14ac:dyDescent="0.5">
      <c r="A981" t="s">
        <v>57</v>
      </c>
      <c r="B981">
        <v>0</v>
      </c>
    </row>
    <row r="982" spans="1:2" ht="15" x14ac:dyDescent="0.5">
      <c r="A982" t="s">
        <v>58</v>
      </c>
      <c r="B982">
        <v>0</v>
      </c>
    </row>
    <row r="983" spans="1:2" ht="15" x14ac:dyDescent="0.5">
      <c r="A983" t="s">
        <v>46</v>
      </c>
      <c r="B983">
        <v>0</v>
      </c>
    </row>
    <row r="984" spans="1:2" ht="15" x14ac:dyDescent="0.5">
      <c r="A984" t="s">
        <v>59</v>
      </c>
      <c r="B984">
        <v>0</v>
      </c>
    </row>
    <row r="985" spans="1:2" ht="15" x14ac:dyDescent="0.5">
      <c r="A985" t="s">
        <v>38</v>
      </c>
      <c r="B985">
        <v>5</v>
      </c>
    </row>
    <row r="986" spans="1:2" ht="15" x14ac:dyDescent="0.5">
      <c r="A986" t="s">
        <v>39</v>
      </c>
      <c r="B986">
        <v>11</v>
      </c>
    </row>
    <row r="987" spans="1:2" ht="15" x14ac:dyDescent="0.5">
      <c r="A987" t="s">
        <v>60</v>
      </c>
      <c r="B987">
        <v>0</v>
      </c>
    </row>
    <row r="988" spans="1:2" ht="15" x14ac:dyDescent="0.5">
      <c r="A988" t="s">
        <v>41</v>
      </c>
      <c r="B988">
        <v>0</v>
      </c>
    </row>
    <row r="989" spans="1:2" ht="15" x14ac:dyDescent="0.5">
      <c r="A989" t="s">
        <v>35</v>
      </c>
      <c r="B989">
        <v>6</v>
      </c>
    </row>
    <row r="990" spans="1:2" ht="15" x14ac:dyDescent="0.5">
      <c r="A990" t="s">
        <v>33</v>
      </c>
      <c r="B990">
        <v>30</v>
      </c>
    </row>
    <row r="991" spans="1:2" ht="15" x14ac:dyDescent="0.5">
      <c r="A991" t="s">
        <v>61</v>
      </c>
      <c r="B991">
        <v>0</v>
      </c>
    </row>
    <row r="992" spans="1:2" ht="15" x14ac:dyDescent="0.5">
      <c r="A992" t="s">
        <v>36</v>
      </c>
      <c r="B992">
        <v>0</v>
      </c>
    </row>
    <row r="993" spans="1:2" ht="15" x14ac:dyDescent="0.5">
      <c r="A993" t="s">
        <v>34</v>
      </c>
      <c r="B993">
        <v>1</v>
      </c>
    </row>
    <row r="994" spans="1:2" ht="15" x14ac:dyDescent="0.5">
      <c r="A994" t="s">
        <v>62</v>
      </c>
      <c r="B994">
        <v>0</v>
      </c>
    </row>
    <row r="995" spans="1:2" ht="15" x14ac:dyDescent="0.5">
      <c r="A995" t="s">
        <v>37</v>
      </c>
      <c r="B995">
        <v>0</v>
      </c>
    </row>
    <row r="996" spans="1:2" ht="15" x14ac:dyDescent="0.5">
      <c r="A996" t="s">
        <v>32</v>
      </c>
    </row>
    <row r="997" spans="1:2" ht="15" x14ac:dyDescent="0.5">
      <c r="A997" t="s">
        <v>28</v>
      </c>
      <c r="B997" t="s">
        <v>29</v>
      </c>
    </row>
    <row r="998" spans="1:2" ht="15" x14ac:dyDescent="0.5">
      <c r="A998" t="s">
        <v>57</v>
      </c>
      <c r="B998">
        <v>0</v>
      </c>
    </row>
    <row r="999" spans="1:2" ht="15" x14ac:dyDescent="0.5">
      <c r="A999" t="s">
        <v>58</v>
      </c>
      <c r="B999">
        <v>0</v>
      </c>
    </row>
    <row r="1000" spans="1:2" ht="15" x14ac:dyDescent="0.5">
      <c r="A1000" t="s">
        <v>46</v>
      </c>
      <c r="B1000">
        <v>0</v>
      </c>
    </row>
    <row r="1001" spans="1:2" ht="15" x14ac:dyDescent="0.5">
      <c r="A1001" t="s">
        <v>59</v>
      </c>
      <c r="B1001">
        <v>0</v>
      </c>
    </row>
    <row r="1002" spans="1:2" ht="15" x14ac:dyDescent="0.5">
      <c r="A1002" t="s">
        <v>38</v>
      </c>
      <c r="B1002">
        <v>100</v>
      </c>
    </row>
    <row r="1003" spans="1:2" ht="15" x14ac:dyDescent="0.5">
      <c r="A1003" t="s">
        <v>39</v>
      </c>
      <c r="B1003">
        <v>271</v>
      </c>
    </row>
    <row r="1004" spans="1:2" ht="15" x14ac:dyDescent="0.5">
      <c r="A1004" t="s">
        <v>60</v>
      </c>
      <c r="B1004">
        <v>0</v>
      </c>
    </row>
    <row r="1005" spans="1:2" ht="15" x14ac:dyDescent="0.5">
      <c r="A1005" t="s">
        <v>41</v>
      </c>
      <c r="B1005">
        <v>5</v>
      </c>
    </row>
    <row r="1006" spans="1:2" ht="15" x14ac:dyDescent="0.5">
      <c r="A1006" t="s">
        <v>35</v>
      </c>
      <c r="B1006">
        <v>145</v>
      </c>
    </row>
    <row r="1007" spans="1:2" ht="15" x14ac:dyDescent="0.5">
      <c r="A1007" t="s">
        <v>33</v>
      </c>
      <c r="B1007">
        <v>238</v>
      </c>
    </row>
    <row r="1008" spans="1:2" ht="15" x14ac:dyDescent="0.5">
      <c r="A1008" t="s">
        <v>61</v>
      </c>
      <c r="B1008">
        <v>0</v>
      </c>
    </row>
    <row r="1009" spans="1:2" ht="15" x14ac:dyDescent="0.5">
      <c r="A1009" t="s">
        <v>36</v>
      </c>
      <c r="B1009">
        <v>3</v>
      </c>
    </row>
    <row r="1010" spans="1:2" ht="15" x14ac:dyDescent="0.5">
      <c r="A1010" t="s">
        <v>34</v>
      </c>
      <c r="B1010">
        <v>72</v>
      </c>
    </row>
    <row r="1011" spans="1:2" ht="15" x14ac:dyDescent="0.5">
      <c r="A1011" t="s">
        <v>62</v>
      </c>
      <c r="B1011">
        <v>0</v>
      </c>
    </row>
    <row r="1012" spans="1:2" ht="15" x14ac:dyDescent="0.5">
      <c r="A1012" t="s">
        <v>37</v>
      </c>
      <c r="B1012">
        <v>0</v>
      </c>
    </row>
    <row r="1013" spans="1:2" ht="15" x14ac:dyDescent="0.5">
      <c r="A1013" t="s">
        <v>40</v>
      </c>
    </row>
    <row r="1014" spans="1:2" ht="15" x14ac:dyDescent="0.5">
      <c r="A1014" t="s">
        <v>28</v>
      </c>
      <c r="B1014" t="s">
        <v>29</v>
      </c>
    </row>
    <row r="1015" spans="1:2" ht="15" x14ac:dyDescent="0.5">
      <c r="A1015" t="s">
        <v>57</v>
      </c>
      <c r="B1015">
        <v>0</v>
      </c>
    </row>
    <row r="1016" spans="1:2" ht="15" x14ac:dyDescent="0.5">
      <c r="A1016" t="s">
        <v>58</v>
      </c>
      <c r="B1016">
        <v>0</v>
      </c>
    </row>
    <row r="1017" spans="1:2" ht="15" x14ac:dyDescent="0.5">
      <c r="A1017" t="s">
        <v>46</v>
      </c>
      <c r="B1017">
        <v>0</v>
      </c>
    </row>
    <row r="1018" spans="1:2" ht="15" x14ac:dyDescent="0.5">
      <c r="A1018" t="s">
        <v>59</v>
      </c>
      <c r="B1018">
        <v>0</v>
      </c>
    </row>
    <row r="1019" spans="1:2" ht="15" x14ac:dyDescent="0.5">
      <c r="A1019" t="s">
        <v>38</v>
      </c>
      <c r="B1019">
        <v>8</v>
      </c>
    </row>
    <row r="1020" spans="1:2" ht="15" x14ac:dyDescent="0.5">
      <c r="A1020" t="s">
        <v>39</v>
      </c>
      <c r="B1020">
        <v>6</v>
      </c>
    </row>
    <row r="1021" spans="1:2" ht="15" x14ac:dyDescent="0.5">
      <c r="A1021" t="s">
        <v>60</v>
      </c>
      <c r="B1021">
        <v>0</v>
      </c>
    </row>
    <row r="1022" spans="1:2" ht="15" x14ac:dyDescent="0.5">
      <c r="A1022" t="s">
        <v>41</v>
      </c>
      <c r="B1022">
        <v>0</v>
      </c>
    </row>
    <row r="1023" spans="1:2" ht="15" x14ac:dyDescent="0.5">
      <c r="A1023" t="s">
        <v>35</v>
      </c>
      <c r="B1023">
        <v>17</v>
      </c>
    </row>
    <row r="1024" spans="1:2" ht="15" x14ac:dyDescent="0.5">
      <c r="A1024" t="s">
        <v>33</v>
      </c>
      <c r="B1024">
        <v>38</v>
      </c>
    </row>
    <row r="1025" spans="1:2" ht="15" x14ac:dyDescent="0.5">
      <c r="A1025" t="s">
        <v>61</v>
      </c>
      <c r="B1025">
        <v>0</v>
      </c>
    </row>
    <row r="1026" spans="1:2" ht="15" x14ac:dyDescent="0.5">
      <c r="A1026" t="s">
        <v>36</v>
      </c>
      <c r="B1026">
        <v>0</v>
      </c>
    </row>
    <row r="1027" spans="1:2" ht="15" x14ac:dyDescent="0.5">
      <c r="A1027" t="s">
        <v>34</v>
      </c>
      <c r="B1027">
        <v>0</v>
      </c>
    </row>
    <row r="1028" spans="1:2" ht="15" x14ac:dyDescent="0.5">
      <c r="A1028" t="s">
        <v>62</v>
      </c>
      <c r="B1028">
        <v>0</v>
      </c>
    </row>
    <row r="1029" spans="1:2" ht="15" x14ac:dyDescent="0.5">
      <c r="A1029" t="s">
        <v>37</v>
      </c>
      <c r="B1029">
        <v>0</v>
      </c>
    </row>
    <row r="1030" spans="1:2" ht="15" x14ac:dyDescent="0.5">
      <c r="A1030" t="s">
        <v>42</v>
      </c>
    </row>
    <row r="1031" spans="1:2" ht="15" x14ac:dyDescent="0.5">
      <c r="A1031" t="s">
        <v>28</v>
      </c>
      <c r="B1031" t="s">
        <v>29</v>
      </c>
    </row>
    <row r="1032" spans="1:2" ht="15" x14ac:dyDescent="0.5">
      <c r="A1032" t="s">
        <v>57</v>
      </c>
      <c r="B1032">
        <v>0</v>
      </c>
    </row>
    <row r="1033" spans="1:2" ht="15" x14ac:dyDescent="0.5">
      <c r="A1033" t="s">
        <v>58</v>
      </c>
      <c r="B1033">
        <v>0</v>
      </c>
    </row>
    <row r="1034" spans="1:2" ht="15" x14ac:dyDescent="0.5">
      <c r="A1034" t="s">
        <v>46</v>
      </c>
      <c r="B1034">
        <v>0</v>
      </c>
    </row>
    <row r="1035" spans="1:2" ht="15" x14ac:dyDescent="0.5">
      <c r="A1035" t="s">
        <v>59</v>
      </c>
      <c r="B1035">
        <v>0</v>
      </c>
    </row>
    <row r="1036" spans="1:2" ht="15" x14ac:dyDescent="0.5">
      <c r="A1036" t="s">
        <v>38</v>
      </c>
      <c r="B1036">
        <v>10</v>
      </c>
    </row>
    <row r="1037" spans="1:2" ht="15" x14ac:dyDescent="0.5">
      <c r="A1037" t="s">
        <v>39</v>
      </c>
      <c r="B1037">
        <v>15</v>
      </c>
    </row>
    <row r="1038" spans="1:2" ht="15" x14ac:dyDescent="0.5">
      <c r="A1038" t="s">
        <v>60</v>
      </c>
      <c r="B1038">
        <v>0</v>
      </c>
    </row>
    <row r="1039" spans="1:2" ht="15" x14ac:dyDescent="0.5">
      <c r="A1039" t="s">
        <v>41</v>
      </c>
      <c r="B1039">
        <v>0</v>
      </c>
    </row>
    <row r="1040" spans="1:2" ht="15" x14ac:dyDescent="0.5">
      <c r="A1040" t="s">
        <v>35</v>
      </c>
      <c r="B1040">
        <v>14</v>
      </c>
    </row>
    <row r="1041" spans="1:2" ht="15" x14ac:dyDescent="0.5">
      <c r="A1041" t="s">
        <v>33</v>
      </c>
      <c r="B1041">
        <v>26</v>
      </c>
    </row>
    <row r="1042" spans="1:2" ht="15" x14ac:dyDescent="0.5">
      <c r="A1042" t="s">
        <v>61</v>
      </c>
      <c r="B1042">
        <v>0</v>
      </c>
    </row>
    <row r="1043" spans="1:2" ht="15" x14ac:dyDescent="0.5">
      <c r="A1043" t="s">
        <v>36</v>
      </c>
      <c r="B1043">
        <v>0</v>
      </c>
    </row>
    <row r="1044" spans="1:2" ht="15" x14ac:dyDescent="0.5">
      <c r="A1044" t="s">
        <v>34</v>
      </c>
      <c r="B1044">
        <v>3</v>
      </c>
    </row>
    <row r="1045" spans="1:2" ht="15" x14ac:dyDescent="0.5">
      <c r="A1045" t="s">
        <v>62</v>
      </c>
      <c r="B1045">
        <v>0</v>
      </c>
    </row>
    <row r="1046" spans="1:2" ht="15" x14ac:dyDescent="0.5">
      <c r="A1046" t="s">
        <v>37</v>
      </c>
      <c r="B1046">
        <v>1</v>
      </c>
    </row>
    <row r="1047" spans="1:2" ht="15" x14ac:dyDescent="0.5">
      <c r="A1047" t="s">
        <v>43</v>
      </c>
    </row>
    <row r="1048" spans="1:2" ht="15" x14ac:dyDescent="0.5">
      <c r="A1048" t="s">
        <v>28</v>
      </c>
      <c r="B1048" t="s">
        <v>29</v>
      </c>
    </row>
    <row r="1049" spans="1:2" ht="15" x14ac:dyDescent="0.5">
      <c r="A1049" t="s">
        <v>56</v>
      </c>
      <c r="B1049">
        <v>0</v>
      </c>
    </row>
    <row r="1050" spans="1:2" ht="15" x14ac:dyDescent="0.5">
      <c r="A1050" t="s">
        <v>52</v>
      </c>
      <c r="B1050">
        <v>0</v>
      </c>
    </row>
    <row r="1051" spans="1:2" ht="15" x14ac:dyDescent="0.5">
      <c r="A1051" t="s">
        <v>55</v>
      </c>
      <c r="B1051">
        <v>0</v>
      </c>
    </row>
    <row r="1052" spans="1:2" ht="15" x14ac:dyDescent="0.5">
      <c r="A1052" t="s">
        <v>53</v>
      </c>
      <c r="B1052">
        <v>0</v>
      </c>
    </row>
    <row r="1053" spans="1:2" ht="15" x14ac:dyDescent="0.5">
      <c r="A1053" t="s">
        <v>51</v>
      </c>
      <c r="B1053">
        <v>0</v>
      </c>
    </row>
    <row r="1054" spans="1:2" ht="15" x14ac:dyDescent="0.5">
      <c r="A1054" t="s">
        <v>54</v>
      </c>
      <c r="B1054">
        <v>0</v>
      </c>
    </row>
    <row r="1055" spans="1:2" ht="15" x14ac:dyDescent="0.5">
      <c r="A1055" t="s">
        <v>44</v>
      </c>
    </row>
    <row r="1056" spans="1:2" ht="15" x14ac:dyDescent="0.5">
      <c r="A1056" t="s">
        <v>28</v>
      </c>
      <c r="B1056" t="s">
        <v>29</v>
      </c>
    </row>
    <row r="1057" spans="1:14" ht="15" x14ac:dyDescent="0.5">
      <c r="A1057" t="s">
        <v>56</v>
      </c>
      <c r="B1057">
        <v>0</v>
      </c>
    </row>
    <row r="1058" spans="1:14" ht="15" x14ac:dyDescent="0.5">
      <c r="A1058" t="s">
        <v>52</v>
      </c>
      <c r="B1058">
        <v>0</v>
      </c>
    </row>
    <row r="1059" spans="1:14" ht="15" x14ac:dyDescent="0.5">
      <c r="A1059" t="s">
        <v>55</v>
      </c>
      <c r="B1059">
        <v>0</v>
      </c>
    </row>
    <row r="1060" spans="1:14" ht="15" x14ac:dyDescent="0.5">
      <c r="A1060" t="s">
        <v>53</v>
      </c>
      <c r="B1060">
        <v>0</v>
      </c>
    </row>
    <row r="1061" spans="1:14" ht="15" x14ac:dyDescent="0.5">
      <c r="A1061" t="s">
        <v>51</v>
      </c>
      <c r="B1061">
        <v>0</v>
      </c>
    </row>
    <row r="1062" spans="1:14" ht="15" x14ac:dyDescent="0.5">
      <c r="A1062" t="s">
        <v>54</v>
      </c>
      <c r="B1062">
        <v>0</v>
      </c>
    </row>
    <row r="1063" spans="1:14" ht="15" x14ac:dyDescent="0.5">
      <c r="A1063" t="s">
        <v>45</v>
      </c>
    </row>
    <row r="1064" spans="1:14" ht="15" x14ac:dyDescent="0.5">
      <c r="A1064" t="s">
        <v>28</v>
      </c>
      <c r="B1064" t="s">
        <v>29</v>
      </c>
    </row>
    <row r="1065" spans="1:14" ht="15" x14ac:dyDescent="0.5">
      <c r="A1065" t="s">
        <v>56</v>
      </c>
      <c r="B1065">
        <v>0</v>
      </c>
    </row>
    <row r="1066" spans="1:14" ht="15" x14ac:dyDescent="0.5">
      <c r="A1066" t="s">
        <v>52</v>
      </c>
      <c r="B1066">
        <v>0</v>
      </c>
    </row>
    <row r="1067" spans="1:14" ht="15" x14ac:dyDescent="0.5">
      <c r="A1067" t="s">
        <v>55</v>
      </c>
      <c r="B1067">
        <v>0</v>
      </c>
    </row>
    <row r="1068" spans="1:14" ht="15" x14ac:dyDescent="0.5">
      <c r="A1068" t="s">
        <v>53</v>
      </c>
      <c r="B1068">
        <v>0</v>
      </c>
    </row>
    <row r="1069" spans="1:14" ht="15" x14ac:dyDescent="0.5">
      <c r="A1069" t="s">
        <v>51</v>
      </c>
      <c r="B1069">
        <v>0</v>
      </c>
    </row>
    <row r="1070" spans="1:14" ht="15" x14ac:dyDescent="0.5">
      <c r="A1070" t="s">
        <v>54</v>
      </c>
      <c r="B1070">
        <v>0</v>
      </c>
    </row>
    <row r="1071" spans="1:14" ht="15" x14ac:dyDescent="0.5">
      <c r="A1071" t="s">
        <v>0</v>
      </c>
      <c r="B1071" t="s">
        <v>83</v>
      </c>
      <c r="C1071" t="s">
        <v>15</v>
      </c>
      <c r="D1071" t="s">
        <v>16</v>
      </c>
      <c r="E1071" t="s">
        <v>17</v>
      </c>
      <c r="F1071" t="s">
        <v>18</v>
      </c>
      <c r="G1071" t="s">
        <v>19</v>
      </c>
      <c r="H1071" t="s">
        <v>20</v>
      </c>
      <c r="I1071" t="s">
        <v>21</v>
      </c>
      <c r="J1071" t="s">
        <v>22</v>
      </c>
      <c r="K1071" t="s">
        <v>23</v>
      </c>
      <c r="L1071" t="s">
        <v>24</v>
      </c>
      <c r="M1071" t="s">
        <v>25</v>
      </c>
      <c r="N1071" t="s">
        <v>26</v>
      </c>
    </row>
    <row r="1072" spans="1:14" ht="15" x14ac:dyDescent="0.5">
      <c r="A1072" t="s">
        <v>12</v>
      </c>
      <c r="B1072">
        <v>2</v>
      </c>
      <c r="C1072">
        <v>1476</v>
      </c>
      <c r="D1072">
        <v>236</v>
      </c>
      <c r="E1072">
        <v>110</v>
      </c>
      <c r="F1072">
        <v>156</v>
      </c>
      <c r="G1072">
        <v>1504</v>
      </c>
      <c r="H1072">
        <v>211</v>
      </c>
      <c r="I1072">
        <v>106</v>
      </c>
      <c r="J1072">
        <v>115</v>
      </c>
      <c r="K1072">
        <v>0</v>
      </c>
      <c r="L1072">
        <v>0</v>
      </c>
      <c r="M1072">
        <v>0</v>
      </c>
      <c r="N1072">
        <v>0</v>
      </c>
    </row>
    <row r="1073" spans="1:8" ht="15" x14ac:dyDescent="0.5">
      <c r="A1073" t="s">
        <v>84</v>
      </c>
      <c r="B1073" t="s">
        <v>0</v>
      </c>
      <c r="C1073" t="s">
        <v>85</v>
      </c>
      <c r="D1073" t="s">
        <v>86</v>
      </c>
      <c r="E1073" t="s">
        <v>87</v>
      </c>
      <c r="F1073" t="s">
        <v>88</v>
      </c>
      <c r="G1073" t="s">
        <v>89</v>
      </c>
      <c r="H1073" t="s">
        <v>90</v>
      </c>
    </row>
    <row r="1074" spans="1:8" ht="15" x14ac:dyDescent="0.5">
      <c r="A1074" t="s">
        <v>93</v>
      </c>
      <c r="B1074" t="s">
        <v>12</v>
      </c>
      <c r="C1074">
        <v>0.86552072800808899</v>
      </c>
      <c r="D1074">
        <v>0.82936003856794005</v>
      </c>
      <c r="E1074">
        <v>0.87650355781285205</v>
      </c>
      <c r="F1074">
        <v>0.92113245702729996</v>
      </c>
      <c r="G1074">
        <v>0.89127415292226198</v>
      </c>
      <c r="H1074">
        <v>0.93238184875166596</v>
      </c>
    </row>
    <row r="1075" spans="1:8" ht="15" x14ac:dyDescent="0.5">
      <c r="A1075" t="s">
        <v>91</v>
      </c>
      <c r="B1075" t="s">
        <v>12</v>
      </c>
      <c r="C1075">
        <v>0.88584710743801598</v>
      </c>
      <c r="D1075">
        <v>0.87002730079169799</v>
      </c>
      <c r="E1075">
        <v>0.90887494165295801</v>
      </c>
      <c r="F1075">
        <v>0.94059917355371903</v>
      </c>
      <c r="G1075">
        <v>0.93232133672911199</v>
      </c>
      <c r="H1075">
        <v>0.95826134544726504</v>
      </c>
    </row>
    <row r="1076" spans="1:8" ht="15" x14ac:dyDescent="0.5">
      <c r="A1076" t="s">
        <v>27</v>
      </c>
    </row>
    <row r="1077" spans="1:8" ht="15" x14ac:dyDescent="0.5">
      <c r="A1077" t="s">
        <v>28</v>
      </c>
      <c r="B1077" t="s">
        <v>29</v>
      </c>
    </row>
    <row r="1078" spans="1:8" ht="15" x14ac:dyDescent="0.5">
      <c r="A1078" t="s">
        <v>57</v>
      </c>
      <c r="B1078">
        <v>0</v>
      </c>
    </row>
    <row r="1079" spans="1:8" ht="15" x14ac:dyDescent="0.5">
      <c r="A1079" t="s">
        <v>58</v>
      </c>
      <c r="B1079">
        <v>0</v>
      </c>
    </row>
    <row r="1080" spans="1:8" ht="15" x14ac:dyDescent="0.5">
      <c r="A1080" t="s">
        <v>46</v>
      </c>
      <c r="B1080">
        <v>0</v>
      </c>
    </row>
    <row r="1081" spans="1:8" ht="15" x14ac:dyDescent="0.5">
      <c r="A1081" t="s">
        <v>59</v>
      </c>
      <c r="B1081">
        <v>0</v>
      </c>
    </row>
    <row r="1082" spans="1:8" ht="15" x14ac:dyDescent="0.5">
      <c r="A1082" t="s">
        <v>38</v>
      </c>
      <c r="B1082">
        <v>198</v>
      </c>
    </row>
    <row r="1083" spans="1:8" ht="15" x14ac:dyDescent="0.5">
      <c r="A1083" t="s">
        <v>39</v>
      </c>
      <c r="B1083">
        <v>459</v>
      </c>
    </row>
    <row r="1084" spans="1:8" ht="15" x14ac:dyDescent="0.5">
      <c r="A1084" t="s">
        <v>60</v>
      </c>
      <c r="B1084">
        <v>0</v>
      </c>
    </row>
    <row r="1085" spans="1:8" ht="15" x14ac:dyDescent="0.5">
      <c r="A1085" t="s">
        <v>41</v>
      </c>
      <c r="B1085">
        <v>4</v>
      </c>
    </row>
    <row r="1086" spans="1:8" ht="15" x14ac:dyDescent="0.5">
      <c r="A1086" t="s">
        <v>35</v>
      </c>
      <c r="B1086">
        <v>221</v>
      </c>
    </row>
    <row r="1087" spans="1:8" ht="15" x14ac:dyDescent="0.5">
      <c r="A1087" t="s">
        <v>33</v>
      </c>
      <c r="B1087">
        <v>428</v>
      </c>
    </row>
    <row r="1088" spans="1:8" ht="15" x14ac:dyDescent="0.5">
      <c r="A1088" t="s">
        <v>61</v>
      </c>
      <c r="B1088">
        <v>0</v>
      </c>
    </row>
    <row r="1089" spans="1:2" ht="15" x14ac:dyDescent="0.5">
      <c r="A1089" t="s">
        <v>36</v>
      </c>
      <c r="B1089">
        <v>5</v>
      </c>
    </row>
    <row r="1090" spans="1:2" ht="15" x14ac:dyDescent="0.5">
      <c r="A1090" t="s">
        <v>34</v>
      </c>
      <c r="B1090">
        <v>157</v>
      </c>
    </row>
    <row r="1091" spans="1:2" ht="15" x14ac:dyDescent="0.5">
      <c r="A1091" t="s">
        <v>62</v>
      </c>
      <c r="B1091">
        <v>0</v>
      </c>
    </row>
    <row r="1092" spans="1:2" ht="15" x14ac:dyDescent="0.5">
      <c r="A1092" t="s">
        <v>37</v>
      </c>
      <c r="B1092">
        <v>4</v>
      </c>
    </row>
    <row r="1093" spans="1:2" ht="15" x14ac:dyDescent="0.5">
      <c r="A1093" t="s">
        <v>30</v>
      </c>
    </row>
    <row r="1094" spans="1:2" ht="15" x14ac:dyDescent="0.5">
      <c r="A1094" t="s">
        <v>28</v>
      </c>
      <c r="B1094" t="s">
        <v>29</v>
      </c>
    </row>
    <row r="1095" spans="1:2" ht="15" x14ac:dyDescent="0.5">
      <c r="A1095" t="s">
        <v>57</v>
      </c>
      <c r="B1095">
        <v>0</v>
      </c>
    </row>
    <row r="1096" spans="1:2" ht="15" x14ac:dyDescent="0.5">
      <c r="A1096" t="s">
        <v>58</v>
      </c>
      <c r="B1096">
        <v>0</v>
      </c>
    </row>
    <row r="1097" spans="1:2" ht="15" x14ac:dyDescent="0.5">
      <c r="A1097" t="s">
        <v>46</v>
      </c>
      <c r="B1097">
        <v>0</v>
      </c>
    </row>
    <row r="1098" spans="1:2" ht="15" x14ac:dyDescent="0.5">
      <c r="A1098" t="s">
        <v>59</v>
      </c>
      <c r="B1098">
        <v>0</v>
      </c>
    </row>
    <row r="1099" spans="1:2" ht="15" x14ac:dyDescent="0.5">
      <c r="A1099" t="s">
        <v>38</v>
      </c>
      <c r="B1099">
        <v>40</v>
      </c>
    </row>
    <row r="1100" spans="1:2" ht="15" x14ac:dyDescent="0.5">
      <c r="A1100" t="s">
        <v>39</v>
      </c>
      <c r="B1100">
        <v>35</v>
      </c>
    </row>
    <row r="1101" spans="1:2" ht="15" x14ac:dyDescent="0.5">
      <c r="A1101" t="s">
        <v>60</v>
      </c>
      <c r="B1101">
        <v>0</v>
      </c>
    </row>
    <row r="1102" spans="1:2" ht="15" x14ac:dyDescent="0.5">
      <c r="A1102" t="s">
        <v>41</v>
      </c>
      <c r="B1102">
        <v>0</v>
      </c>
    </row>
    <row r="1103" spans="1:2" ht="15" x14ac:dyDescent="0.5">
      <c r="A1103" t="s">
        <v>35</v>
      </c>
      <c r="B1103">
        <v>59</v>
      </c>
    </row>
    <row r="1104" spans="1:2" ht="15" x14ac:dyDescent="0.5">
      <c r="A1104" t="s">
        <v>33</v>
      </c>
      <c r="B1104">
        <v>94</v>
      </c>
    </row>
    <row r="1105" spans="1:2" ht="15" x14ac:dyDescent="0.5">
      <c r="A1105" t="s">
        <v>61</v>
      </c>
      <c r="B1105">
        <v>0</v>
      </c>
    </row>
    <row r="1106" spans="1:2" ht="15" x14ac:dyDescent="0.5">
      <c r="A1106" t="s">
        <v>36</v>
      </c>
      <c r="B1106">
        <v>1</v>
      </c>
    </row>
    <row r="1107" spans="1:2" ht="15" x14ac:dyDescent="0.5">
      <c r="A1107" t="s">
        <v>34</v>
      </c>
      <c r="B1107">
        <v>7</v>
      </c>
    </row>
    <row r="1108" spans="1:2" ht="15" x14ac:dyDescent="0.5">
      <c r="A1108" t="s">
        <v>62</v>
      </c>
      <c r="B1108">
        <v>0</v>
      </c>
    </row>
    <row r="1109" spans="1:2" ht="15" x14ac:dyDescent="0.5">
      <c r="A1109" t="s">
        <v>37</v>
      </c>
      <c r="B1109">
        <v>0</v>
      </c>
    </row>
    <row r="1110" spans="1:2" ht="15" x14ac:dyDescent="0.5">
      <c r="A1110" t="s">
        <v>31</v>
      </c>
    </row>
    <row r="1111" spans="1:2" ht="15" x14ac:dyDescent="0.5">
      <c r="A1111" t="s">
        <v>28</v>
      </c>
      <c r="B1111" t="s">
        <v>29</v>
      </c>
    </row>
    <row r="1112" spans="1:2" ht="15" x14ac:dyDescent="0.5">
      <c r="A1112" t="s">
        <v>57</v>
      </c>
      <c r="B1112">
        <v>0</v>
      </c>
    </row>
    <row r="1113" spans="1:2" ht="15" x14ac:dyDescent="0.5">
      <c r="A1113" t="s">
        <v>58</v>
      </c>
      <c r="B1113">
        <v>0</v>
      </c>
    </row>
    <row r="1114" spans="1:2" ht="15" x14ac:dyDescent="0.5">
      <c r="A1114" t="s">
        <v>46</v>
      </c>
      <c r="B1114">
        <v>0</v>
      </c>
    </row>
    <row r="1115" spans="1:2" ht="15" x14ac:dyDescent="0.5">
      <c r="A1115" t="s">
        <v>59</v>
      </c>
      <c r="B1115">
        <v>0</v>
      </c>
    </row>
    <row r="1116" spans="1:2" ht="15" x14ac:dyDescent="0.5">
      <c r="A1116" t="s">
        <v>38</v>
      </c>
      <c r="B1116">
        <v>12</v>
      </c>
    </row>
    <row r="1117" spans="1:2" ht="15" x14ac:dyDescent="0.5">
      <c r="A1117" t="s">
        <v>39</v>
      </c>
      <c r="B1117">
        <v>22</v>
      </c>
    </row>
    <row r="1118" spans="1:2" ht="15" x14ac:dyDescent="0.5">
      <c r="A1118" t="s">
        <v>60</v>
      </c>
      <c r="B1118">
        <v>0</v>
      </c>
    </row>
    <row r="1119" spans="1:2" ht="15" x14ac:dyDescent="0.5">
      <c r="A1119" t="s">
        <v>41</v>
      </c>
      <c r="B1119">
        <v>0</v>
      </c>
    </row>
    <row r="1120" spans="1:2" ht="15" x14ac:dyDescent="0.5">
      <c r="A1120" t="s">
        <v>35</v>
      </c>
      <c r="B1120">
        <v>19</v>
      </c>
    </row>
    <row r="1121" spans="1:2" ht="15" x14ac:dyDescent="0.5">
      <c r="A1121" t="s">
        <v>33</v>
      </c>
      <c r="B1121">
        <v>50</v>
      </c>
    </row>
    <row r="1122" spans="1:2" ht="15" x14ac:dyDescent="0.5">
      <c r="A1122" t="s">
        <v>61</v>
      </c>
      <c r="B1122">
        <v>0</v>
      </c>
    </row>
    <row r="1123" spans="1:2" ht="15" x14ac:dyDescent="0.5">
      <c r="A1123" t="s">
        <v>36</v>
      </c>
      <c r="B1123">
        <v>1</v>
      </c>
    </row>
    <row r="1124" spans="1:2" ht="15" x14ac:dyDescent="0.5">
      <c r="A1124" t="s">
        <v>34</v>
      </c>
      <c r="B1124">
        <v>6</v>
      </c>
    </row>
    <row r="1125" spans="1:2" ht="15" x14ac:dyDescent="0.5">
      <c r="A1125" t="s">
        <v>62</v>
      </c>
      <c r="B1125">
        <v>0</v>
      </c>
    </row>
    <row r="1126" spans="1:2" ht="15" x14ac:dyDescent="0.5">
      <c r="A1126" t="s">
        <v>37</v>
      </c>
      <c r="B1126">
        <v>0</v>
      </c>
    </row>
    <row r="1127" spans="1:2" ht="15" x14ac:dyDescent="0.5">
      <c r="A1127" t="s">
        <v>32</v>
      </c>
    </row>
    <row r="1128" spans="1:2" ht="15" x14ac:dyDescent="0.5">
      <c r="A1128" t="s">
        <v>28</v>
      </c>
      <c r="B1128" t="s">
        <v>29</v>
      </c>
    </row>
    <row r="1129" spans="1:2" ht="15" x14ac:dyDescent="0.5">
      <c r="A1129" t="s">
        <v>57</v>
      </c>
      <c r="B1129">
        <v>0</v>
      </c>
    </row>
    <row r="1130" spans="1:2" ht="15" x14ac:dyDescent="0.5">
      <c r="A1130" t="s">
        <v>58</v>
      </c>
      <c r="B1130">
        <v>0</v>
      </c>
    </row>
    <row r="1131" spans="1:2" ht="15" x14ac:dyDescent="0.5">
      <c r="A1131" t="s">
        <v>46</v>
      </c>
      <c r="B1131">
        <v>1</v>
      </c>
    </row>
    <row r="1132" spans="1:2" ht="15" x14ac:dyDescent="0.5">
      <c r="A1132" t="s">
        <v>59</v>
      </c>
      <c r="B1132">
        <v>0</v>
      </c>
    </row>
    <row r="1133" spans="1:2" ht="15" x14ac:dyDescent="0.5">
      <c r="A1133" t="s">
        <v>38</v>
      </c>
      <c r="B1133">
        <v>191</v>
      </c>
    </row>
    <row r="1134" spans="1:2" ht="15" x14ac:dyDescent="0.5">
      <c r="A1134" t="s">
        <v>39</v>
      </c>
      <c r="B1134">
        <v>464</v>
      </c>
    </row>
    <row r="1135" spans="1:2" ht="15" x14ac:dyDescent="0.5">
      <c r="A1135" t="s">
        <v>60</v>
      </c>
      <c r="B1135">
        <v>0</v>
      </c>
    </row>
    <row r="1136" spans="1:2" ht="15" x14ac:dyDescent="0.5">
      <c r="A1136" t="s">
        <v>41</v>
      </c>
      <c r="B1136">
        <v>6</v>
      </c>
    </row>
    <row r="1137" spans="1:2" ht="15" x14ac:dyDescent="0.5">
      <c r="A1137" t="s">
        <v>35</v>
      </c>
      <c r="B1137">
        <v>251</v>
      </c>
    </row>
    <row r="1138" spans="1:2" ht="15" x14ac:dyDescent="0.5">
      <c r="A1138" t="s">
        <v>33</v>
      </c>
      <c r="B1138">
        <v>433</v>
      </c>
    </row>
    <row r="1139" spans="1:2" ht="15" x14ac:dyDescent="0.5">
      <c r="A1139" t="s">
        <v>61</v>
      </c>
      <c r="B1139">
        <v>0</v>
      </c>
    </row>
    <row r="1140" spans="1:2" ht="15" x14ac:dyDescent="0.5">
      <c r="A1140" t="s">
        <v>36</v>
      </c>
      <c r="B1140">
        <v>5</v>
      </c>
    </row>
    <row r="1141" spans="1:2" ht="15" x14ac:dyDescent="0.5">
      <c r="A1141" t="s">
        <v>34</v>
      </c>
      <c r="B1141">
        <v>149</v>
      </c>
    </row>
    <row r="1142" spans="1:2" ht="15" x14ac:dyDescent="0.5">
      <c r="A1142" t="s">
        <v>62</v>
      </c>
      <c r="B1142">
        <v>0</v>
      </c>
    </row>
    <row r="1143" spans="1:2" ht="15" x14ac:dyDescent="0.5">
      <c r="A1143" t="s">
        <v>37</v>
      </c>
      <c r="B1143">
        <v>4</v>
      </c>
    </row>
    <row r="1144" spans="1:2" ht="15" x14ac:dyDescent="0.5">
      <c r="A1144" t="s">
        <v>40</v>
      </c>
    </row>
    <row r="1145" spans="1:2" ht="15" x14ac:dyDescent="0.5">
      <c r="A1145" t="s">
        <v>28</v>
      </c>
      <c r="B1145" t="s">
        <v>29</v>
      </c>
    </row>
    <row r="1146" spans="1:2" ht="15" x14ac:dyDescent="0.5">
      <c r="A1146" t="s">
        <v>57</v>
      </c>
      <c r="B1146">
        <v>0</v>
      </c>
    </row>
    <row r="1147" spans="1:2" ht="15" x14ac:dyDescent="0.5">
      <c r="A1147" t="s">
        <v>58</v>
      </c>
      <c r="B1147">
        <v>0</v>
      </c>
    </row>
    <row r="1148" spans="1:2" ht="15" x14ac:dyDescent="0.5">
      <c r="A1148" t="s">
        <v>46</v>
      </c>
      <c r="B1148">
        <v>0</v>
      </c>
    </row>
    <row r="1149" spans="1:2" ht="15" x14ac:dyDescent="0.5">
      <c r="A1149" t="s">
        <v>59</v>
      </c>
      <c r="B1149">
        <v>0</v>
      </c>
    </row>
    <row r="1150" spans="1:2" ht="15" x14ac:dyDescent="0.5">
      <c r="A1150" t="s">
        <v>38</v>
      </c>
      <c r="B1150">
        <v>35</v>
      </c>
    </row>
    <row r="1151" spans="1:2" ht="15" x14ac:dyDescent="0.5">
      <c r="A1151" t="s">
        <v>39</v>
      </c>
      <c r="B1151">
        <v>23</v>
      </c>
    </row>
    <row r="1152" spans="1:2" ht="15" x14ac:dyDescent="0.5">
      <c r="A1152" t="s">
        <v>60</v>
      </c>
      <c r="B1152">
        <v>0</v>
      </c>
    </row>
    <row r="1153" spans="1:2" ht="15" x14ac:dyDescent="0.5">
      <c r="A1153" t="s">
        <v>41</v>
      </c>
      <c r="B1153">
        <v>0</v>
      </c>
    </row>
    <row r="1154" spans="1:2" ht="15" x14ac:dyDescent="0.5">
      <c r="A1154" t="s">
        <v>35</v>
      </c>
      <c r="B1154">
        <v>64</v>
      </c>
    </row>
    <row r="1155" spans="1:2" ht="15" x14ac:dyDescent="0.5">
      <c r="A1155" t="s">
        <v>33</v>
      </c>
      <c r="B1155">
        <v>83</v>
      </c>
    </row>
    <row r="1156" spans="1:2" ht="15" x14ac:dyDescent="0.5">
      <c r="A1156" t="s">
        <v>61</v>
      </c>
      <c r="B1156">
        <v>0</v>
      </c>
    </row>
    <row r="1157" spans="1:2" ht="15" x14ac:dyDescent="0.5">
      <c r="A1157" t="s">
        <v>36</v>
      </c>
      <c r="B1157">
        <v>0</v>
      </c>
    </row>
    <row r="1158" spans="1:2" ht="15" x14ac:dyDescent="0.5">
      <c r="A1158" t="s">
        <v>34</v>
      </c>
      <c r="B1158">
        <v>6</v>
      </c>
    </row>
    <row r="1159" spans="1:2" ht="15" x14ac:dyDescent="0.5">
      <c r="A1159" t="s">
        <v>62</v>
      </c>
      <c r="B1159">
        <v>0</v>
      </c>
    </row>
    <row r="1160" spans="1:2" ht="15" x14ac:dyDescent="0.5">
      <c r="A1160" t="s">
        <v>37</v>
      </c>
      <c r="B1160">
        <v>0</v>
      </c>
    </row>
    <row r="1161" spans="1:2" ht="15" x14ac:dyDescent="0.5">
      <c r="A1161" t="s">
        <v>42</v>
      </c>
    </row>
    <row r="1162" spans="1:2" ht="15" x14ac:dyDescent="0.5">
      <c r="A1162" t="s">
        <v>28</v>
      </c>
      <c r="B1162" t="s">
        <v>29</v>
      </c>
    </row>
    <row r="1163" spans="1:2" ht="15" x14ac:dyDescent="0.5">
      <c r="A1163" t="s">
        <v>57</v>
      </c>
      <c r="B1163">
        <v>0</v>
      </c>
    </row>
    <row r="1164" spans="1:2" ht="15" x14ac:dyDescent="0.5">
      <c r="A1164" t="s">
        <v>58</v>
      </c>
      <c r="B1164">
        <v>0</v>
      </c>
    </row>
    <row r="1165" spans="1:2" ht="15" x14ac:dyDescent="0.5">
      <c r="A1165" t="s">
        <v>46</v>
      </c>
      <c r="B1165">
        <v>0</v>
      </c>
    </row>
    <row r="1166" spans="1:2" ht="15" x14ac:dyDescent="0.5">
      <c r="A1166" t="s">
        <v>59</v>
      </c>
      <c r="B1166">
        <v>0</v>
      </c>
    </row>
    <row r="1167" spans="1:2" ht="15" x14ac:dyDescent="0.5">
      <c r="A1167" t="s">
        <v>38</v>
      </c>
      <c r="B1167">
        <v>14</v>
      </c>
    </row>
    <row r="1168" spans="1:2" ht="15" x14ac:dyDescent="0.5">
      <c r="A1168" t="s">
        <v>39</v>
      </c>
      <c r="B1168">
        <v>24</v>
      </c>
    </row>
    <row r="1169" spans="1:2" ht="15" x14ac:dyDescent="0.5">
      <c r="A1169" t="s">
        <v>60</v>
      </c>
      <c r="B1169">
        <v>0</v>
      </c>
    </row>
    <row r="1170" spans="1:2" ht="15" x14ac:dyDescent="0.5">
      <c r="A1170" t="s">
        <v>41</v>
      </c>
      <c r="B1170">
        <v>0</v>
      </c>
    </row>
    <row r="1171" spans="1:2" ht="15" x14ac:dyDescent="0.5">
      <c r="A1171" t="s">
        <v>35</v>
      </c>
      <c r="B1171">
        <v>23</v>
      </c>
    </row>
    <row r="1172" spans="1:2" ht="15" x14ac:dyDescent="0.5">
      <c r="A1172" t="s">
        <v>33</v>
      </c>
      <c r="B1172">
        <v>41</v>
      </c>
    </row>
    <row r="1173" spans="1:2" ht="15" x14ac:dyDescent="0.5">
      <c r="A1173" t="s">
        <v>61</v>
      </c>
      <c r="B1173">
        <v>0</v>
      </c>
    </row>
    <row r="1174" spans="1:2" ht="15" x14ac:dyDescent="0.5">
      <c r="A1174" t="s">
        <v>36</v>
      </c>
      <c r="B1174">
        <v>0</v>
      </c>
    </row>
    <row r="1175" spans="1:2" ht="15" x14ac:dyDescent="0.5">
      <c r="A1175" t="s">
        <v>34</v>
      </c>
      <c r="B1175">
        <v>3</v>
      </c>
    </row>
    <row r="1176" spans="1:2" ht="15" x14ac:dyDescent="0.5">
      <c r="A1176" t="s">
        <v>62</v>
      </c>
      <c r="B1176">
        <v>0</v>
      </c>
    </row>
    <row r="1177" spans="1:2" ht="15" x14ac:dyDescent="0.5">
      <c r="A1177" t="s">
        <v>37</v>
      </c>
      <c r="B1177">
        <v>1</v>
      </c>
    </row>
    <row r="1178" spans="1:2" ht="15" x14ac:dyDescent="0.5">
      <c r="A1178" t="s">
        <v>43</v>
      </c>
    </row>
    <row r="1179" spans="1:2" ht="15" x14ac:dyDescent="0.5">
      <c r="A1179" t="s">
        <v>28</v>
      </c>
      <c r="B1179" t="s">
        <v>29</v>
      </c>
    </row>
    <row r="1180" spans="1:2" ht="15" x14ac:dyDescent="0.5">
      <c r="A1180" t="s">
        <v>56</v>
      </c>
      <c r="B1180">
        <v>0</v>
      </c>
    </row>
    <row r="1181" spans="1:2" ht="15" x14ac:dyDescent="0.5">
      <c r="A1181" t="s">
        <v>52</v>
      </c>
      <c r="B1181">
        <v>0</v>
      </c>
    </row>
    <row r="1182" spans="1:2" ht="15" x14ac:dyDescent="0.5">
      <c r="A1182" t="s">
        <v>55</v>
      </c>
      <c r="B1182">
        <v>0</v>
      </c>
    </row>
    <row r="1183" spans="1:2" ht="15" x14ac:dyDescent="0.5">
      <c r="A1183" t="s">
        <v>53</v>
      </c>
      <c r="B1183">
        <v>0</v>
      </c>
    </row>
    <row r="1184" spans="1:2" ht="15" x14ac:dyDescent="0.5">
      <c r="A1184" t="s">
        <v>51</v>
      </c>
      <c r="B1184">
        <v>0</v>
      </c>
    </row>
    <row r="1185" spans="1:2" ht="15" x14ac:dyDescent="0.5">
      <c r="A1185" t="s">
        <v>54</v>
      </c>
      <c r="B1185">
        <v>0</v>
      </c>
    </row>
    <row r="1186" spans="1:2" ht="15" x14ac:dyDescent="0.5">
      <c r="A1186" t="s">
        <v>44</v>
      </c>
    </row>
    <row r="1187" spans="1:2" ht="15" x14ac:dyDescent="0.5">
      <c r="A1187" t="s">
        <v>28</v>
      </c>
      <c r="B1187" t="s">
        <v>29</v>
      </c>
    </row>
    <row r="1188" spans="1:2" ht="15" x14ac:dyDescent="0.5">
      <c r="A1188" t="s">
        <v>56</v>
      </c>
      <c r="B1188">
        <v>0</v>
      </c>
    </row>
    <row r="1189" spans="1:2" ht="15" x14ac:dyDescent="0.5">
      <c r="A1189" t="s">
        <v>52</v>
      </c>
      <c r="B1189">
        <v>0</v>
      </c>
    </row>
    <row r="1190" spans="1:2" ht="15" x14ac:dyDescent="0.5">
      <c r="A1190" t="s">
        <v>55</v>
      </c>
      <c r="B1190">
        <v>0</v>
      </c>
    </row>
    <row r="1191" spans="1:2" ht="15" x14ac:dyDescent="0.5">
      <c r="A1191" t="s">
        <v>53</v>
      </c>
      <c r="B1191">
        <v>0</v>
      </c>
    </row>
    <row r="1192" spans="1:2" ht="15" x14ac:dyDescent="0.5">
      <c r="A1192" t="s">
        <v>51</v>
      </c>
      <c r="B1192">
        <v>0</v>
      </c>
    </row>
    <row r="1193" spans="1:2" ht="15" x14ac:dyDescent="0.5">
      <c r="A1193" t="s">
        <v>54</v>
      </c>
      <c r="B1193">
        <v>0</v>
      </c>
    </row>
    <row r="1194" spans="1:2" ht="15" x14ac:dyDescent="0.5">
      <c r="A1194" t="s">
        <v>45</v>
      </c>
    </row>
    <row r="1195" spans="1:2" ht="15" x14ac:dyDescent="0.5">
      <c r="A1195" t="s">
        <v>28</v>
      </c>
      <c r="B1195" t="s">
        <v>29</v>
      </c>
    </row>
    <row r="1196" spans="1:2" ht="15" x14ac:dyDescent="0.5">
      <c r="A1196" t="s">
        <v>56</v>
      </c>
      <c r="B1196">
        <v>0</v>
      </c>
    </row>
    <row r="1197" spans="1:2" ht="15" x14ac:dyDescent="0.5">
      <c r="A1197" t="s">
        <v>52</v>
      </c>
      <c r="B1197">
        <v>0</v>
      </c>
    </row>
    <row r="1198" spans="1:2" ht="15" x14ac:dyDescent="0.5">
      <c r="A1198" t="s">
        <v>55</v>
      </c>
      <c r="B1198">
        <v>0</v>
      </c>
    </row>
    <row r="1199" spans="1:2" ht="15" x14ac:dyDescent="0.5">
      <c r="A1199" t="s">
        <v>53</v>
      </c>
      <c r="B1199">
        <v>0</v>
      </c>
    </row>
    <row r="1200" spans="1:2" ht="15" x14ac:dyDescent="0.5">
      <c r="A1200" t="s">
        <v>51</v>
      </c>
      <c r="B1200">
        <v>0</v>
      </c>
    </row>
    <row r="1201" spans="1:14" ht="15" x14ac:dyDescent="0.5">
      <c r="A1201" t="s">
        <v>54</v>
      </c>
      <c r="B1201">
        <v>0</v>
      </c>
    </row>
    <row r="1202" spans="1:14" ht="15" x14ac:dyDescent="0.5">
      <c r="A1202" t="s">
        <v>0</v>
      </c>
      <c r="B1202" t="s">
        <v>83</v>
      </c>
      <c r="C1202" t="s">
        <v>15</v>
      </c>
      <c r="D1202" t="s">
        <v>16</v>
      </c>
      <c r="E1202" t="s">
        <v>17</v>
      </c>
      <c r="F1202" t="s">
        <v>18</v>
      </c>
      <c r="G1202" t="s">
        <v>19</v>
      </c>
      <c r="H1202" t="s">
        <v>20</v>
      </c>
      <c r="I1202" t="s">
        <v>21</v>
      </c>
      <c r="J1202" t="s">
        <v>22</v>
      </c>
      <c r="K1202" t="s">
        <v>23</v>
      </c>
      <c r="L1202" t="s">
        <v>24</v>
      </c>
      <c r="M1202" t="s">
        <v>25</v>
      </c>
      <c r="N1202" t="s">
        <v>26</v>
      </c>
    </row>
    <row r="1203" spans="1:14" ht="15" x14ac:dyDescent="0.5">
      <c r="A1203" t="s">
        <v>13</v>
      </c>
      <c r="B1203" t="s">
        <v>78</v>
      </c>
      <c r="C1203">
        <v>268</v>
      </c>
      <c r="D1203">
        <v>23</v>
      </c>
      <c r="E1203">
        <v>66</v>
      </c>
      <c r="F1203">
        <v>208</v>
      </c>
      <c r="G1203">
        <v>392</v>
      </c>
      <c r="H1203">
        <v>26</v>
      </c>
      <c r="I1203">
        <v>64</v>
      </c>
      <c r="J1203">
        <v>108</v>
      </c>
      <c r="K1203">
        <v>0</v>
      </c>
      <c r="L1203">
        <v>0</v>
      </c>
      <c r="M1203">
        <v>0</v>
      </c>
      <c r="N1203">
        <v>0</v>
      </c>
    </row>
    <row r="1204" spans="1:14" ht="15" x14ac:dyDescent="0.5">
      <c r="A1204" t="s">
        <v>84</v>
      </c>
      <c r="B1204" t="s">
        <v>0</v>
      </c>
      <c r="C1204" t="s">
        <v>83</v>
      </c>
      <c r="D1204" t="s">
        <v>85</v>
      </c>
      <c r="E1204" t="s">
        <v>86</v>
      </c>
      <c r="F1204" t="s">
        <v>87</v>
      </c>
      <c r="G1204" t="s">
        <v>88</v>
      </c>
      <c r="H1204" t="s">
        <v>89</v>
      </c>
      <c r="I1204" t="s">
        <v>90</v>
      </c>
    </row>
    <row r="1205" spans="1:14" ht="15" x14ac:dyDescent="0.5">
      <c r="A1205" t="s">
        <v>93</v>
      </c>
      <c r="B1205" t="s">
        <v>13</v>
      </c>
      <c r="C1205" t="s">
        <v>78</v>
      </c>
      <c r="D1205">
        <v>0.51504424778761004</v>
      </c>
      <c r="E1205">
        <v>0.39724695254644898</v>
      </c>
      <c r="F1205">
        <v>0.553110885094105</v>
      </c>
      <c r="G1205">
        <v>0.63185840707964602</v>
      </c>
      <c r="H1205">
        <v>0.51625903941249696</v>
      </c>
      <c r="I1205">
        <v>0.66256109333395097</v>
      </c>
    </row>
    <row r="1206" spans="1:14" ht="15" x14ac:dyDescent="0.5">
      <c r="A1206" t="s">
        <v>91</v>
      </c>
      <c r="B1206" t="s">
        <v>13</v>
      </c>
      <c r="C1206" t="s">
        <v>78</v>
      </c>
      <c r="D1206">
        <v>0.70847457627118604</v>
      </c>
      <c r="E1206">
        <v>0.66123892726714495</v>
      </c>
      <c r="F1206">
        <v>0.77402156184142601</v>
      </c>
      <c r="G1206">
        <v>0.81694915254237199</v>
      </c>
      <c r="H1206">
        <v>0.78317856704342304</v>
      </c>
      <c r="I1206">
        <v>0.87208699046684901</v>
      </c>
    </row>
    <row r="1207" spans="1:14" ht="15" x14ac:dyDescent="0.5">
      <c r="A1207" t="s">
        <v>27</v>
      </c>
    </row>
    <row r="1208" spans="1:14" ht="15" x14ac:dyDescent="0.5">
      <c r="A1208" t="s">
        <v>28</v>
      </c>
      <c r="B1208" t="s">
        <v>29</v>
      </c>
    </row>
    <row r="1209" spans="1:14" ht="15" x14ac:dyDescent="0.5">
      <c r="A1209" t="s">
        <v>57</v>
      </c>
      <c r="B1209">
        <v>0</v>
      </c>
    </row>
    <row r="1210" spans="1:14" ht="15" x14ac:dyDescent="0.5">
      <c r="A1210" t="s">
        <v>58</v>
      </c>
      <c r="B1210">
        <v>0</v>
      </c>
    </row>
    <row r="1211" spans="1:14" ht="15" x14ac:dyDescent="0.5">
      <c r="A1211" t="s">
        <v>46</v>
      </c>
      <c r="B1211">
        <v>0</v>
      </c>
    </row>
    <row r="1212" spans="1:14" ht="15" x14ac:dyDescent="0.5">
      <c r="A1212" t="s">
        <v>59</v>
      </c>
      <c r="B1212">
        <v>0</v>
      </c>
    </row>
    <row r="1213" spans="1:14" ht="15" x14ac:dyDescent="0.5">
      <c r="A1213" t="s">
        <v>38</v>
      </c>
      <c r="B1213">
        <v>81</v>
      </c>
    </row>
    <row r="1214" spans="1:14" ht="15" x14ac:dyDescent="0.5">
      <c r="A1214" t="s">
        <v>39</v>
      </c>
      <c r="B1214">
        <v>94</v>
      </c>
    </row>
    <row r="1215" spans="1:14" ht="15" x14ac:dyDescent="0.5">
      <c r="A1215" t="s">
        <v>60</v>
      </c>
      <c r="B1215">
        <v>0</v>
      </c>
    </row>
    <row r="1216" spans="1:14" ht="15" x14ac:dyDescent="0.5">
      <c r="A1216" t="s">
        <v>41</v>
      </c>
      <c r="B1216">
        <v>1</v>
      </c>
    </row>
    <row r="1217" spans="1:2" ht="15" x14ac:dyDescent="0.5">
      <c r="A1217" t="s">
        <v>35</v>
      </c>
      <c r="B1217">
        <v>7</v>
      </c>
    </row>
    <row r="1218" spans="1:2" ht="15" x14ac:dyDescent="0.5">
      <c r="A1218" t="s">
        <v>33</v>
      </c>
      <c r="B1218">
        <v>68</v>
      </c>
    </row>
    <row r="1219" spans="1:2" ht="15" x14ac:dyDescent="0.5">
      <c r="A1219" t="s">
        <v>61</v>
      </c>
      <c r="B1219">
        <v>0</v>
      </c>
    </row>
    <row r="1220" spans="1:2" ht="15" x14ac:dyDescent="0.5">
      <c r="A1220" t="s">
        <v>36</v>
      </c>
      <c r="B1220">
        <v>1</v>
      </c>
    </row>
    <row r="1221" spans="1:2" ht="15" x14ac:dyDescent="0.5">
      <c r="A1221" t="s">
        <v>34</v>
      </c>
      <c r="B1221">
        <v>16</v>
      </c>
    </row>
    <row r="1222" spans="1:2" ht="15" x14ac:dyDescent="0.5">
      <c r="A1222" t="s">
        <v>62</v>
      </c>
      <c r="B1222">
        <v>0</v>
      </c>
    </row>
    <row r="1223" spans="1:2" ht="15" x14ac:dyDescent="0.5">
      <c r="A1223" t="s">
        <v>37</v>
      </c>
      <c r="B1223">
        <v>0</v>
      </c>
    </row>
    <row r="1224" spans="1:2" ht="15" x14ac:dyDescent="0.5">
      <c r="A1224" t="s">
        <v>30</v>
      </c>
    </row>
    <row r="1225" spans="1:2" ht="15" x14ac:dyDescent="0.5">
      <c r="A1225" t="s">
        <v>28</v>
      </c>
      <c r="B1225" t="s">
        <v>29</v>
      </c>
    </row>
    <row r="1226" spans="1:2" ht="15" x14ac:dyDescent="0.5">
      <c r="A1226" t="s">
        <v>57</v>
      </c>
      <c r="B1226">
        <v>0</v>
      </c>
    </row>
    <row r="1227" spans="1:2" ht="15" x14ac:dyDescent="0.5">
      <c r="A1227" t="s">
        <v>58</v>
      </c>
      <c r="B1227">
        <v>0</v>
      </c>
    </row>
    <row r="1228" spans="1:2" ht="15" x14ac:dyDescent="0.5">
      <c r="A1228" t="s">
        <v>46</v>
      </c>
      <c r="B1228">
        <v>0</v>
      </c>
    </row>
    <row r="1229" spans="1:2" ht="15" x14ac:dyDescent="0.5">
      <c r="A1229" t="s">
        <v>59</v>
      </c>
      <c r="B1229">
        <v>0</v>
      </c>
    </row>
    <row r="1230" spans="1:2" ht="15" x14ac:dyDescent="0.5">
      <c r="A1230" t="s">
        <v>38</v>
      </c>
      <c r="B1230">
        <v>5</v>
      </c>
    </row>
    <row r="1231" spans="1:2" ht="15" x14ac:dyDescent="0.5">
      <c r="A1231" t="s">
        <v>39</v>
      </c>
      <c r="B1231">
        <v>14</v>
      </c>
    </row>
    <row r="1232" spans="1:2" ht="15" x14ac:dyDescent="0.5">
      <c r="A1232" t="s">
        <v>60</v>
      </c>
      <c r="B1232">
        <v>0</v>
      </c>
    </row>
    <row r="1233" spans="1:2" ht="15" x14ac:dyDescent="0.5">
      <c r="A1233" t="s">
        <v>41</v>
      </c>
      <c r="B1233">
        <v>0</v>
      </c>
    </row>
    <row r="1234" spans="1:2" ht="15" x14ac:dyDescent="0.5">
      <c r="A1234" t="s">
        <v>35</v>
      </c>
      <c r="B1234">
        <v>0</v>
      </c>
    </row>
    <row r="1235" spans="1:2" ht="15" x14ac:dyDescent="0.5">
      <c r="A1235" t="s">
        <v>33</v>
      </c>
      <c r="B1235">
        <v>3</v>
      </c>
    </row>
    <row r="1236" spans="1:2" ht="15" x14ac:dyDescent="0.5">
      <c r="A1236" t="s">
        <v>61</v>
      </c>
      <c r="B1236">
        <v>0</v>
      </c>
    </row>
    <row r="1237" spans="1:2" ht="15" x14ac:dyDescent="0.5">
      <c r="A1237" t="s">
        <v>36</v>
      </c>
      <c r="B1237">
        <v>0</v>
      </c>
    </row>
    <row r="1238" spans="1:2" ht="15" x14ac:dyDescent="0.5">
      <c r="A1238" t="s">
        <v>34</v>
      </c>
      <c r="B1238">
        <v>1</v>
      </c>
    </row>
    <row r="1239" spans="1:2" ht="15" x14ac:dyDescent="0.5">
      <c r="A1239" t="s">
        <v>62</v>
      </c>
      <c r="B1239">
        <v>0</v>
      </c>
    </row>
    <row r="1240" spans="1:2" ht="15" x14ac:dyDescent="0.5">
      <c r="A1240" t="s">
        <v>37</v>
      </c>
      <c r="B1240">
        <v>0</v>
      </c>
    </row>
    <row r="1241" spans="1:2" ht="15" x14ac:dyDescent="0.5">
      <c r="A1241" t="s">
        <v>31</v>
      </c>
    </row>
    <row r="1242" spans="1:2" ht="15" x14ac:dyDescent="0.5">
      <c r="A1242" t="s">
        <v>28</v>
      </c>
      <c r="B1242" t="s">
        <v>29</v>
      </c>
    </row>
    <row r="1243" spans="1:2" ht="15" x14ac:dyDescent="0.5">
      <c r="A1243" t="s">
        <v>57</v>
      </c>
      <c r="B1243">
        <v>0</v>
      </c>
    </row>
    <row r="1244" spans="1:2" ht="15" x14ac:dyDescent="0.5">
      <c r="A1244" t="s">
        <v>58</v>
      </c>
      <c r="B1244">
        <v>0</v>
      </c>
    </row>
    <row r="1245" spans="1:2" ht="15" x14ac:dyDescent="0.5">
      <c r="A1245" t="s">
        <v>46</v>
      </c>
      <c r="B1245">
        <v>0</v>
      </c>
    </row>
    <row r="1246" spans="1:2" ht="15" x14ac:dyDescent="0.5">
      <c r="A1246" t="s">
        <v>59</v>
      </c>
      <c r="B1246">
        <v>0</v>
      </c>
    </row>
    <row r="1247" spans="1:2" ht="15" x14ac:dyDescent="0.5">
      <c r="A1247" t="s">
        <v>38</v>
      </c>
      <c r="B1247">
        <v>23</v>
      </c>
    </row>
    <row r="1248" spans="1:2" ht="15" x14ac:dyDescent="0.5">
      <c r="A1248" t="s">
        <v>39</v>
      </c>
      <c r="B1248">
        <v>12</v>
      </c>
    </row>
    <row r="1249" spans="1:2" ht="15" x14ac:dyDescent="0.5">
      <c r="A1249" t="s">
        <v>60</v>
      </c>
      <c r="B1249">
        <v>0</v>
      </c>
    </row>
    <row r="1250" spans="1:2" ht="15" x14ac:dyDescent="0.5">
      <c r="A1250" t="s">
        <v>41</v>
      </c>
      <c r="B1250">
        <v>0</v>
      </c>
    </row>
    <row r="1251" spans="1:2" ht="15" x14ac:dyDescent="0.5">
      <c r="A1251" t="s">
        <v>35</v>
      </c>
      <c r="B1251">
        <v>8</v>
      </c>
    </row>
    <row r="1252" spans="1:2" ht="15" x14ac:dyDescent="0.5">
      <c r="A1252" t="s">
        <v>33</v>
      </c>
      <c r="B1252">
        <v>21</v>
      </c>
    </row>
    <row r="1253" spans="1:2" ht="15" x14ac:dyDescent="0.5">
      <c r="A1253" t="s">
        <v>61</v>
      </c>
      <c r="B1253">
        <v>0</v>
      </c>
    </row>
    <row r="1254" spans="1:2" ht="15" x14ac:dyDescent="0.5">
      <c r="A1254" t="s">
        <v>36</v>
      </c>
      <c r="B1254">
        <v>0</v>
      </c>
    </row>
    <row r="1255" spans="1:2" ht="15" x14ac:dyDescent="0.5">
      <c r="A1255" t="s">
        <v>34</v>
      </c>
      <c r="B1255">
        <v>2</v>
      </c>
    </row>
    <row r="1256" spans="1:2" ht="15" x14ac:dyDescent="0.5">
      <c r="A1256" t="s">
        <v>62</v>
      </c>
      <c r="B1256">
        <v>0</v>
      </c>
    </row>
    <row r="1257" spans="1:2" ht="15" x14ac:dyDescent="0.5">
      <c r="A1257" t="s">
        <v>37</v>
      </c>
      <c r="B1257">
        <v>0</v>
      </c>
    </row>
    <row r="1258" spans="1:2" ht="15" x14ac:dyDescent="0.5">
      <c r="A1258" t="s">
        <v>32</v>
      </c>
    </row>
    <row r="1259" spans="1:2" ht="15" x14ac:dyDescent="0.5">
      <c r="A1259" t="s">
        <v>28</v>
      </c>
      <c r="B1259" t="s">
        <v>29</v>
      </c>
    </row>
    <row r="1260" spans="1:2" ht="15" x14ac:dyDescent="0.5">
      <c r="A1260" t="s">
        <v>57</v>
      </c>
      <c r="B1260">
        <v>0</v>
      </c>
    </row>
    <row r="1261" spans="1:2" ht="15" x14ac:dyDescent="0.5">
      <c r="A1261" t="s">
        <v>58</v>
      </c>
      <c r="B1261">
        <v>0</v>
      </c>
    </row>
    <row r="1262" spans="1:2" ht="15" x14ac:dyDescent="0.5">
      <c r="A1262" t="s">
        <v>46</v>
      </c>
      <c r="B1262">
        <v>0</v>
      </c>
    </row>
    <row r="1263" spans="1:2" ht="15" x14ac:dyDescent="0.5">
      <c r="A1263" t="s">
        <v>59</v>
      </c>
      <c r="B1263">
        <v>0</v>
      </c>
    </row>
    <row r="1264" spans="1:2" ht="15" x14ac:dyDescent="0.5">
      <c r="A1264" t="s">
        <v>38</v>
      </c>
      <c r="B1264">
        <v>135</v>
      </c>
    </row>
    <row r="1265" spans="1:2" ht="15" x14ac:dyDescent="0.5">
      <c r="A1265" t="s">
        <v>39</v>
      </c>
      <c r="B1265">
        <v>14</v>
      </c>
    </row>
    <row r="1266" spans="1:2" ht="15" x14ac:dyDescent="0.5">
      <c r="A1266" t="s">
        <v>60</v>
      </c>
      <c r="B1266">
        <v>0</v>
      </c>
    </row>
    <row r="1267" spans="1:2" ht="15" x14ac:dyDescent="0.5">
      <c r="A1267" t="s">
        <v>41</v>
      </c>
      <c r="B1267">
        <v>0</v>
      </c>
    </row>
    <row r="1268" spans="1:2" ht="15" x14ac:dyDescent="0.5">
      <c r="A1268" t="s">
        <v>35</v>
      </c>
      <c r="B1268">
        <v>70</v>
      </c>
    </row>
    <row r="1269" spans="1:2" ht="15" x14ac:dyDescent="0.5">
      <c r="A1269" t="s">
        <v>33</v>
      </c>
      <c r="B1269">
        <v>104</v>
      </c>
    </row>
    <row r="1270" spans="1:2" ht="15" x14ac:dyDescent="0.5">
      <c r="A1270" t="s">
        <v>61</v>
      </c>
      <c r="B1270">
        <v>0</v>
      </c>
    </row>
    <row r="1271" spans="1:2" ht="15" x14ac:dyDescent="0.5">
      <c r="A1271" t="s">
        <v>36</v>
      </c>
      <c r="B1271">
        <v>2</v>
      </c>
    </row>
    <row r="1272" spans="1:2" ht="15" x14ac:dyDescent="0.5">
      <c r="A1272" t="s">
        <v>34</v>
      </c>
      <c r="B1272">
        <v>65</v>
      </c>
    </row>
    <row r="1273" spans="1:2" ht="15" x14ac:dyDescent="0.5">
      <c r="A1273" t="s">
        <v>62</v>
      </c>
      <c r="B1273">
        <v>0</v>
      </c>
    </row>
    <row r="1274" spans="1:2" ht="15" x14ac:dyDescent="0.5">
      <c r="A1274" t="s">
        <v>37</v>
      </c>
      <c r="B1274">
        <v>2</v>
      </c>
    </row>
    <row r="1275" spans="1:2" ht="15" x14ac:dyDescent="0.5">
      <c r="A1275" t="s">
        <v>40</v>
      </c>
    </row>
    <row r="1276" spans="1:2" ht="15" x14ac:dyDescent="0.5">
      <c r="A1276" t="s">
        <v>28</v>
      </c>
      <c r="B1276" t="s">
        <v>29</v>
      </c>
    </row>
    <row r="1277" spans="1:2" ht="15" x14ac:dyDescent="0.5">
      <c r="A1277" t="s">
        <v>57</v>
      </c>
      <c r="B1277">
        <v>0</v>
      </c>
    </row>
    <row r="1278" spans="1:2" ht="15" x14ac:dyDescent="0.5">
      <c r="A1278" t="s">
        <v>58</v>
      </c>
      <c r="B1278">
        <v>0</v>
      </c>
    </row>
    <row r="1279" spans="1:2" ht="15" x14ac:dyDescent="0.5">
      <c r="A1279" t="s">
        <v>46</v>
      </c>
      <c r="B1279">
        <v>0</v>
      </c>
    </row>
    <row r="1280" spans="1:2" ht="15" x14ac:dyDescent="0.5">
      <c r="A1280" t="s">
        <v>59</v>
      </c>
      <c r="B1280">
        <v>0</v>
      </c>
    </row>
    <row r="1281" spans="1:2" ht="15" x14ac:dyDescent="0.5">
      <c r="A1281" t="s">
        <v>38</v>
      </c>
      <c r="B1281">
        <v>0</v>
      </c>
    </row>
    <row r="1282" spans="1:2" ht="15" x14ac:dyDescent="0.5">
      <c r="A1282" t="s">
        <v>39</v>
      </c>
      <c r="B1282">
        <v>2</v>
      </c>
    </row>
    <row r="1283" spans="1:2" ht="15" x14ac:dyDescent="0.5">
      <c r="A1283" t="s">
        <v>60</v>
      </c>
      <c r="B1283">
        <v>0</v>
      </c>
    </row>
    <row r="1284" spans="1:2" ht="15" x14ac:dyDescent="0.5">
      <c r="A1284" t="s">
        <v>41</v>
      </c>
      <c r="B1284">
        <v>0</v>
      </c>
    </row>
    <row r="1285" spans="1:2" ht="15" x14ac:dyDescent="0.5">
      <c r="A1285" t="s">
        <v>35</v>
      </c>
      <c r="B1285">
        <v>10</v>
      </c>
    </row>
    <row r="1286" spans="1:2" ht="15" x14ac:dyDescent="0.5">
      <c r="A1286" t="s">
        <v>33</v>
      </c>
      <c r="B1286">
        <v>13</v>
      </c>
    </row>
    <row r="1287" spans="1:2" ht="15" x14ac:dyDescent="0.5">
      <c r="A1287" t="s">
        <v>61</v>
      </c>
      <c r="B1287">
        <v>0</v>
      </c>
    </row>
    <row r="1288" spans="1:2" ht="15" x14ac:dyDescent="0.5">
      <c r="A1288" t="s">
        <v>36</v>
      </c>
      <c r="B1288">
        <v>0</v>
      </c>
    </row>
    <row r="1289" spans="1:2" ht="15" x14ac:dyDescent="0.5">
      <c r="A1289" t="s">
        <v>34</v>
      </c>
      <c r="B1289">
        <v>1</v>
      </c>
    </row>
    <row r="1290" spans="1:2" ht="15" x14ac:dyDescent="0.5">
      <c r="A1290" t="s">
        <v>62</v>
      </c>
      <c r="B1290">
        <v>0</v>
      </c>
    </row>
    <row r="1291" spans="1:2" ht="15" x14ac:dyDescent="0.5">
      <c r="A1291" t="s">
        <v>37</v>
      </c>
      <c r="B1291">
        <v>0</v>
      </c>
    </row>
    <row r="1292" spans="1:2" ht="15" x14ac:dyDescent="0.5">
      <c r="A1292" t="s">
        <v>42</v>
      </c>
    </row>
    <row r="1293" spans="1:2" ht="15" x14ac:dyDescent="0.5">
      <c r="A1293" t="s">
        <v>28</v>
      </c>
      <c r="B1293" t="s">
        <v>29</v>
      </c>
    </row>
    <row r="1294" spans="1:2" ht="15" x14ac:dyDescent="0.5">
      <c r="A1294" t="s">
        <v>57</v>
      </c>
      <c r="B1294">
        <v>0</v>
      </c>
    </row>
    <row r="1295" spans="1:2" ht="15" x14ac:dyDescent="0.5">
      <c r="A1295" t="s">
        <v>58</v>
      </c>
      <c r="B1295">
        <v>0</v>
      </c>
    </row>
    <row r="1296" spans="1:2" ht="15" x14ac:dyDescent="0.5">
      <c r="A1296" t="s">
        <v>46</v>
      </c>
      <c r="B1296">
        <v>0</v>
      </c>
    </row>
    <row r="1297" spans="1:2" ht="15" x14ac:dyDescent="0.5">
      <c r="A1297" t="s">
        <v>59</v>
      </c>
      <c r="B1297">
        <v>0</v>
      </c>
    </row>
    <row r="1298" spans="1:2" ht="15" x14ac:dyDescent="0.5">
      <c r="A1298" t="s">
        <v>38</v>
      </c>
      <c r="B1298">
        <v>9</v>
      </c>
    </row>
    <row r="1299" spans="1:2" ht="15" x14ac:dyDescent="0.5">
      <c r="A1299" t="s">
        <v>39</v>
      </c>
      <c r="B1299">
        <v>8</v>
      </c>
    </row>
    <row r="1300" spans="1:2" ht="15" x14ac:dyDescent="0.5">
      <c r="A1300" t="s">
        <v>60</v>
      </c>
      <c r="B1300">
        <v>0</v>
      </c>
    </row>
    <row r="1301" spans="1:2" ht="15" x14ac:dyDescent="0.5">
      <c r="A1301" t="s">
        <v>41</v>
      </c>
      <c r="B1301">
        <v>0</v>
      </c>
    </row>
    <row r="1302" spans="1:2" ht="15" x14ac:dyDescent="0.5">
      <c r="A1302" t="s">
        <v>35</v>
      </c>
      <c r="B1302">
        <v>11</v>
      </c>
    </row>
    <row r="1303" spans="1:2" ht="15" x14ac:dyDescent="0.5">
      <c r="A1303" t="s">
        <v>33</v>
      </c>
      <c r="B1303">
        <v>33</v>
      </c>
    </row>
    <row r="1304" spans="1:2" ht="15" x14ac:dyDescent="0.5">
      <c r="A1304" t="s">
        <v>61</v>
      </c>
      <c r="B1304">
        <v>0</v>
      </c>
    </row>
    <row r="1305" spans="1:2" ht="15" x14ac:dyDescent="0.5">
      <c r="A1305" t="s">
        <v>36</v>
      </c>
      <c r="B1305">
        <v>0</v>
      </c>
    </row>
    <row r="1306" spans="1:2" ht="15" x14ac:dyDescent="0.5">
      <c r="A1306" t="s">
        <v>34</v>
      </c>
      <c r="B1306">
        <v>3</v>
      </c>
    </row>
    <row r="1307" spans="1:2" ht="15" x14ac:dyDescent="0.5">
      <c r="A1307" t="s">
        <v>62</v>
      </c>
      <c r="B1307">
        <v>0</v>
      </c>
    </row>
    <row r="1308" spans="1:2" ht="15" x14ac:dyDescent="0.5">
      <c r="A1308" t="s">
        <v>37</v>
      </c>
      <c r="B1308">
        <v>0</v>
      </c>
    </row>
    <row r="1309" spans="1:2" ht="15" x14ac:dyDescent="0.5">
      <c r="A1309" t="s">
        <v>43</v>
      </c>
    </row>
    <row r="1310" spans="1:2" ht="15" x14ac:dyDescent="0.5">
      <c r="A1310" t="s">
        <v>28</v>
      </c>
      <c r="B1310" t="s">
        <v>29</v>
      </c>
    </row>
    <row r="1311" spans="1:2" ht="15" x14ac:dyDescent="0.5">
      <c r="A1311" t="s">
        <v>56</v>
      </c>
      <c r="B1311">
        <v>0</v>
      </c>
    </row>
    <row r="1312" spans="1:2" ht="15" x14ac:dyDescent="0.5">
      <c r="A1312" t="s">
        <v>52</v>
      </c>
      <c r="B1312">
        <v>0</v>
      </c>
    </row>
    <row r="1313" spans="1:2" ht="15" x14ac:dyDescent="0.5">
      <c r="A1313" t="s">
        <v>55</v>
      </c>
      <c r="B1313">
        <v>0</v>
      </c>
    </row>
    <row r="1314" spans="1:2" ht="15" x14ac:dyDescent="0.5">
      <c r="A1314" t="s">
        <v>53</v>
      </c>
      <c r="B1314">
        <v>0</v>
      </c>
    </row>
    <row r="1315" spans="1:2" ht="15" x14ac:dyDescent="0.5">
      <c r="A1315" t="s">
        <v>51</v>
      </c>
      <c r="B1315">
        <v>0</v>
      </c>
    </row>
    <row r="1316" spans="1:2" ht="15" x14ac:dyDescent="0.5">
      <c r="A1316" t="s">
        <v>54</v>
      </c>
      <c r="B1316">
        <v>0</v>
      </c>
    </row>
    <row r="1317" spans="1:2" ht="15" x14ac:dyDescent="0.5">
      <c r="A1317" t="s">
        <v>44</v>
      </c>
    </row>
    <row r="1318" spans="1:2" ht="15" x14ac:dyDescent="0.5">
      <c r="A1318" t="s">
        <v>28</v>
      </c>
      <c r="B1318" t="s">
        <v>29</v>
      </c>
    </row>
    <row r="1319" spans="1:2" ht="15" x14ac:dyDescent="0.5">
      <c r="A1319" t="s">
        <v>56</v>
      </c>
      <c r="B1319">
        <v>0</v>
      </c>
    </row>
    <row r="1320" spans="1:2" ht="15" x14ac:dyDescent="0.5">
      <c r="A1320" t="s">
        <v>52</v>
      </c>
      <c r="B1320">
        <v>0</v>
      </c>
    </row>
    <row r="1321" spans="1:2" ht="15" x14ac:dyDescent="0.5">
      <c r="A1321" t="s">
        <v>55</v>
      </c>
      <c r="B1321">
        <v>0</v>
      </c>
    </row>
    <row r="1322" spans="1:2" ht="15" x14ac:dyDescent="0.5">
      <c r="A1322" t="s">
        <v>53</v>
      </c>
      <c r="B1322">
        <v>0</v>
      </c>
    </row>
    <row r="1323" spans="1:2" ht="15" x14ac:dyDescent="0.5">
      <c r="A1323" t="s">
        <v>51</v>
      </c>
      <c r="B1323">
        <v>0</v>
      </c>
    </row>
    <row r="1324" spans="1:2" ht="15" x14ac:dyDescent="0.5">
      <c r="A1324" t="s">
        <v>54</v>
      </c>
      <c r="B1324">
        <v>0</v>
      </c>
    </row>
    <row r="1325" spans="1:2" ht="15" x14ac:dyDescent="0.5">
      <c r="A1325" t="s">
        <v>45</v>
      </c>
    </row>
    <row r="1326" spans="1:2" ht="15" x14ac:dyDescent="0.5">
      <c r="A1326" t="s">
        <v>28</v>
      </c>
      <c r="B1326" t="s">
        <v>29</v>
      </c>
    </row>
    <row r="1327" spans="1:2" ht="15" x14ac:dyDescent="0.5">
      <c r="A1327" t="s">
        <v>56</v>
      </c>
      <c r="B1327">
        <v>0</v>
      </c>
    </row>
    <row r="1328" spans="1:2" ht="15" x14ac:dyDescent="0.5">
      <c r="A1328" t="s">
        <v>52</v>
      </c>
      <c r="B1328">
        <v>0</v>
      </c>
    </row>
    <row r="1329" spans="1:14" ht="15" x14ac:dyDescent="0.5">
      <c r="A1329" t="s">
        <v>55</v>
      </c>
      <c r="B1329">
        <v>0</v>
      </c>
    </row>
    <row r="1330" spans="1:14" ht="15" x14ac:dyDescent="0.5">
      <c r="A1330" t="s">
        <v>53</v>
      </c>
      <c r="B1330">
        <v>0</v>
      </c>
    </row>
    <row r="1331" spans="1:14" ht="15" x14ac:dyDescent="0.5">
      <c r="A1331" t="s">
        <v>51</v>
      </c>
      <c r="B1331">
        <v>0</v>
      </c>
    </row>
    <row r="1332" spans="1:14" ht="15" x14ac:dyDescent="0.5">
      <c r="A1332" t="s">
        <v>54</v>
      </c>
      <c r="B1332">
        <v>0</v>
      </c>
    </row>
    <row r="1333" spans="1:14" ht="15" x14ac:dyDescent="0.5">
      <c r="A1333" t="s">
        <v>0</v>
      </c>
      <c r="B1333" t="s">
        <v>83</v>
      </c>
      <c r="C1333" t="s">
        <v>15</v>
      </c>
      <c r="D1333" t="s">
        <v>16</v>
      </c>
      <c r="E1333" t="s">
        <v>17</v>
      </c>
      <c r="F1333" t="s">
        <v>18</v>
      </c>
      <c r="G1333" t="s">
        <v>19</v>
      </c>
      <c r="H1333" t="s">
        <v>20</v>
      </c>
      <c r="I1333" t="s">
        <v>21</v>
      </c>
      <c r="J1333" t="s">
        <v>22</v>
      </c>
      <c r="K1333" t="s">
        <v>23</v>
      </c>
      <c r="L1333" t="s">
        <v>24</v>
      </c>
      <c r="M1333" t="s">
        <v>25</v>
      </c>
      <c r="N1333" t="s">
        <v>26</v>
      </c>
    </row>
    <row r="1334" spans="1:14" ht="15" x14ac:dyDescent="0.5">
      <c r="A1334" t="s">
        <v>13</v>
      </c>
      <c r="B1334" t="s">
        <v>79</v>
      </c>
      <c r="C1334">
        <v>143</v>
      </c>
      <c r="D1334">
        <v>34</v>
      </c>
      <c r="E1334">
        <v>39</v>
      </c>
      <c r="F1334">
        <v>231</v>
      </c>
      <c r="G1334">
        <v>273</v>
      </c>
      <c r="H1334">
        <v>33</v>
      </c>
      <c r="I1334">
        <v>47</v>
      </c>
      <c r="J1334">
        <v>99</v>
      </c>
      <c r="K1334">
        <v>0</v>
      </c>
      <c r="L1334">
        <v>0</v>
      </c>
      <c r="M1334">
        <v>0</v>
      </c>
      <c r="N1334">
        <v>0</v>
      </c>
    </row>
    <row r="1335" spans="1:14" ht="15" x14ac:dyDescent="0.5">
      <c r="A1335" t="s">
        <v>84</v>
      </c>
      <c r="B1335" t="s">
        <v>0</v>
      </c>
      <c r="C1335" t="s">
        <v>83</v>
      </c>
      <c r="D1335" t="s">
        <v>85</v>
      </c>
      <c r="E1335" t="s">
        <v>86</v>
      </c>
      <c r="F1335" t="s">
        <v>87</v>
      </c>
      <c r="G1335" t="s">
        <v>88</v>
      </c>
      <c r="H1335" t="s">
        <v>89</v>
      </c>
      <c r="I1335" t="s">
        <v>90</v>
      </c>
    </row>
    <row r="1336" spans="1:14" ht="15" x14ac:dyDescent="0.5">
      <c r="A1336" t="s">
        <v>93</v>
      </c>
      <c r="B1336" t="s">
        <v>13</v>
      </c>
      <c r="C1336" t="s">
        <v>79</v>
      </c>
      <c r="D1336">
        <v>0.39597315436241598</v>
      </c>
      <c r="E1336">
        <v>0.28893782505471199</v>
      </c>
      <c r="F1336">
        <v>0.43445791953616397</v>
      </c>
      <c r="G1336">
        <v>0.48322147651006703</v>
      </c>
      <c r="H1336">
        <v>0.38218026201530397</v>
      </c>
      <c r="I1336">
        <v>0.52202115793979498</v>
      </c>
    </row>
    <row r="1337" spans="1:14" ht="15" x14ac:dyDescent="0.5">
      <c r="A1337" t="s">
        <v>91</v>
      </c>
      <c r="B1337" t="s">
        <v>13</v>
      </c>
      <c r="C1337" t="s">
        <v>79</v>
      </c>
      <c r="D1337">
        <v>0.67699115044247704</v>
      </c>
      <c r="E1337">
        <v>0.61352253512654698</v>
      </c>
      <c r="F1337">
        <v>0.75815961882135896</v>
      </c>
      <c r="G1337">
        <v>0.78097345132743301</v>
      </c>
      <c r="H1337">
        <v>0.74569180477975205</v>
      </c>
      <c r="I1337">
        <v>0.84005086777412596</v>
      </c>
    </row>
    <row r="1338" spans="1:14" ht="15" x14ac:dyDescent="0.5">
      <c r="A1338" t="s">
        <v>27</v>
      </c>
    </row>
    <row r="1339" spans="1:14" ht="15" x14ac:dyDescent="0.5">
      <c r="A1339" t="s">
        <v>28</v>
      </c>
      <c r="B1339" t="s">
        <v>29</v>
      </c>
    </row>
    <row r="1340" spans="1:14" ht="15" x14ac:dyDescent="0.5">
      <c r="A1340" t="s">
        <v>57</v>
      </c>
      <c r="B1340">
        <v>0</v>
      </c>
    </row>
    <row r="1341" spans="1:14" ht="15" x14ac:dyDescent="0.5">
      <c r="A1341" t="s">
        <v>58</v>
      </c>
      <c r="B1341">
        <v>0</v>
      </c>
    </row>
    <row r="1342" spans="1:14" ht="15" x14ac:dyDescent="0.5">
      <c r="A1342" t="s">
        <v>46</v>
      </c>
      <c r="B1342">
        <v>0</v>
      </c>
    </row>
    <row r="1343" spans="1:14" ht="15" x14ac:dyDescent="0.5">
      <c r="A1343" t="s">
        <v>59</v>
      </c>
      <c r="B1343">
        <v>0</v>
      </c>
    </row>
    <row r="1344" spans="1:14" ht="15" x14ac:dyDescent="0.5">
      <c r="A1344" t="s">
        <v>38</v>
      </c>
      <c r="B1344">
        <v>46</v>
      </c>
    </row>
    <row r="1345" spans="1:2" ht="15" x14ac:dyDescent="0.5">
      <c r="A1345" t="s">
        <v>39</v>
      </c>
      <c r="B1345">
        <v>20</v>
      </c>
    </row>
    <row r="1346" spans="1:2" ht="15" x14ac:dyDescent="0.5">
      <c r="A1346" t="s">
        <v>60</v>
      </c>
      <c r="B1346">
        <v>0</v>
      </c>
    </row>
    <row r="1347" spans="1:2" ht="15" x14ac:dyDescent="0.5">
      <c r="A1347" t="s">
        <v>41</v>
      </c>
      <c r="B1347">
        <v>0</v>
      </c>
    </row>
    <row r="1348" spans="1:2" ht="15" x14ac:dyDescent="0.5">
      <c r="A1348" t="s">
        <v>35</v>
      </c>
      <c r="B1348">
        <v>3</v>
      </c>
    </row>
    <row r="1349" spans="1:2" ht="15" x14ac:dyDescent="0.5">
      <c r="A1349" t="s">
        <v>33</v>
      </c>
      <c r="B1349">
        <v>59</v>
      </c>
    </row>
    <row r="1350" spans="1:2" ht="15" x14ac:dyDescent="0.5">
      <c r="A1350" t="s">
        <v>61</v>
      </c>
      <c r="B1350">
        <v>0</v>
      </c>
    </row>
    <row r="1351" spans="1:2" ht="15" x14ac:dyDescent="0.5">
      <c r="A1351" t="s">
        <v>36</v>
      </c>
      <c r="B1351">
        <v>1</v>
      </c>
    </row>
    <row r="1352" spans="1:2" ht="15" x14ac:dyDescent="0.5">
      <c r="A1352" t="s">
        <v>34</v>
      </c>
      <c r="B1352">
        <v>12</v>
      </c>
    </row>
    <row r="1353" spans="1:2" ht="15" x14ac:dyDescent="0.5">
      <c r="A1353" t="s">
        <v>62</v>
      </c>
      <c r="B1353">
        <v>0</v>
      </c>
    </row>
    <row r="1354" spans="1:2" ht="15" x14ac:dyDescent="0.5">
      <c r="A1354" t="s">
        <v>37</v>
      </c>
      <c r="B1354">
        <v>2</v>
      </c>
    </row>
    <row r="1355" spans="1:2" ht="15" x14ac:dyDescent="0.5">
      <c r="A1355" t="s">
        <v>30</v>
      </c>
    </row>
    <row r="1356" spans="1:2" ht="15" x14ac:dyDescent="0.5">
      <c r="A1356" t="s">
        <v>28</v>
      </c>
      <c r="B1356" t="s">
        <v>29</v>
      </c>
    </row>
    <row r="1357" spans="1:2" ht="15" x14ac:dyDescent="0.5">
      <c r="A1357" t="s">
        <v>57</v>
      </c>
      <c r="B1357">
        <v>0</v>
      </c>
    </row>
    <row r="1358" spans="1:2" ht="15" x14ac:dyDescent="0.5">
      <c r="A1358" t="s">
        <v>58</v>
      </c>
      <c r="B1358">
        <v>0</v>
      </c>
    </row>
    <row r="1359" spans="1:2" ht="15" x14ac:dyDescent="0.5">
      <c r="A1359" t="s">
        <v>46</v>
      </c>
      <c r="B1359">
        <v>0</v>
      </c>
    </row>
    <row r="1360" spans="1:2" ht="15" x14ac:dyDescent="0.5">
      <c r="A1360" t="s">
        <v>59</v>
      </c>
      <c r="B1360">
        <v>0</v>
      </c>
    </row>
    <row r="1361" spans="1:2" ht="15" x14ac:dyDescent="0.5">
      <c r="A1361" t="s">
        <v>38</v>
      </c>
      <c r="B1361">
        <v>5</v>
      </c>
    </row>
    <row r="1362" spans="1:2" ht="15" x14ac:dyDescent="0.5">
      <c r="A1362" t="s">
        <v>39</v>
      </c>
      <c r="B1362">
        <v>3</v>
      </c>
    </row>
    <row r="1363" spans="1:2" ht="15" x14ac:dyDescent="0.5">
      <c r="A1363" t="s">
        <v>60</v>
      </c>
      <c r="B1363">
        <v>0</v>
      </c>
    </row>
    <row r="1364" spans="1:2" ht="15" x14ac:dyDescent="0.5">
      <c r="A1364" t="s">
        <v>41</v>
      </c>
      <c r="B1364">
        <v>0</v>
      </c>
    </row>
    <row r="1365" spans="1:2" ht="15" x14ac:dyDescent="0.5">
      <c r="A1365" t="s">
        <v>35</v>
      </c>
      <c r="B1365">
        <v>6</v>
      </c>
    </row>
    <row r="1366" spans="1:2" ht="15" x14ac:dyDescent="0.5">
      <c r="A1366" t="s">
        <v>33</v>
      </c>
      <c r="B1366">
        <v>17</v>
      </c>
    </row>
    <row r="1367" spans="1:2" ht="15" x14ac:dyDescent="0.5">
      <c r="A1367" t="s">
        <v>61</v>
      </c>
      <c r="B1367">
        <v>0</v>
      </c>
    </row>
    <row r="1368" spans="1:2" ht="15" x14ac:dyDescent="0.5">
      <c r="A1368" t="s">
        <v>36</v>
      </c>
      <c r="B1368">
        <v>1</v>
      </c>
    </row>
    <row r="1369" spans="1:2" ht="15" x14ac:dyDescent="0.5">
      <c r="A1369" t="s">
        <v>34</v>
      </c>
      <c r="B1369">
        <v>1</v>
      </c>
    </row>
    <row r="1370" spans="1:2" ht="15" x14ac:dyDescent="0.5">
      <c r="A1370" t="s">
        <v>62</v>
      </c>
      <c r="B1370">
        <v>0</v>
      </c>
    </row>
    <row r="1371" spans="1:2" ht="15" x14ac:dyDescent="0.5">
      <c r="A1371" t="s">
        <v>37</v>
      </c>
      <c r="B1371">
        <v>1</v>
      </c>
    </row>
    <row r="1372" spans="1:2" ht="15" x14ac:dyDescent="0.5">
      <c r="A1372" t="s">
        <v>31</v>
      </c>
    </row>
    <row r="1373" spans="1:2" ht="15" x14ac:dyDescent="0.5">
      <c r="A1373" t="s">
        <v>28</v>
      </c>
      <c r="B1373" t="s">
        <v>29</v>
      </c>
    </row>
    <row r="1374" spans="1:2" ht="15" x14ac:dyDescent="0.5">
      <c r="A1374" t="s">
        <v>57</v>
      </c>
      <c r="B1374">
        <v>0</v>
      </c>
    </row>
    <row r="1375" spans="1:2" ht="15" x14ac:dyDescent="0.5">
      <c r="A1375" t="s">
        <v>58</v>
      </c>
      <c r="B1375">
        <v>0</v>
      </c>
    </row>
    <row r="1376" spans="1:2" ht="15" x14ac:dyDescent="0.5">
      <c r="A1376" t="s">
        <v>46</v>
      </c>
      <c r="B1376">
        <v>0</v>
      </c>
    </row>
    <row r="1377" spans="1:2" ht="15" x14ac:dyDescent="0.5">
      <c r="A1377" t="s">
        <v>59</v>
      </c>
      <c r="B1377">
        <v>0</v>
      </c>
    </row>
    <row r="1378" spans="1:2" ht="15" x14ac:dyDescent="0.5">
      <c r="A1378" t="s">
        <v>38</v>
      </c>
      <c r="B1378">
        <v>10</v>
      </c>
    </row>
    <row r="1379" spans="1:2" ht="15" x14ac:dyDescent="0.5">
      <c r="A1379" t="s">
        <v>39</v>
      </c>
      <c r="B1379">
        <v>3</v>
      </c>
    </row>
    <row r="1380" spans="1:2" ht="15" x14ac:dyDescent="0.5">
      <c r="A1380" t="s">
        <v>60</v>
      </c>
      <c r="B1380">
        <v>0</v>
      </c>
    </row>
    <row r="1381" spans="1:2" ht="15" x14ac:dyDescent="0.5">
      <c r="A1381" t="s">
        <v>41</v>
      </c>
      <c r="B1381">
        <v>0</v>
      </c>
    </row>
    <row r="1382" spans="1:2" ht="15" x14ac:dyDescent="0.5">
      <c r="A1382" t="s">
        <v>35</v>
      </c>
      <c r="B1382">
        <v>3</v>
      </c>
    </row>
    <row r="1383" spans="1:2" ht="15" x14ac:dyDescent="0.5">
      <c r="A1383" t="s">
        <v>33</v>
      </c>
      <c r="B1383">
        <v>19</v>
      </c>
    </row>
    <row r="1384" spans="1:2" ht="15" x14ac:dyDescent="0.5">
      <c r="A1384" t="s">
        <v>61</v>
      </c>
      <c r="B1384">
        <v>0</v>
      </c>
    </row>
    <row r="1385" spans="1:2" ht="15" x14ac:dyDescent="0.5">
      <c r="A1385" t="s">
        <v>36</v>
      </c>
      <c r="B1385">
        <v>0</v>
      </c>
    </row>
    <row r="1386" spans="1:2" ht="15" x14ac:dyDescent="0.5">
      <c r="A1386" t="s">
        <v>34</v>
      </c>
      <c r="B1386">
        <v>4</v>
      </c>
    </row>
    <row r="1387" spans="1:2" ht="15" x14ac:dyDescent="0.5">
      <c r="A1387" t="s">
        <v>62</v>
      </c>
      <c r="B1387">
        <v>0</v>
      </c>
    </row>
    <row r="1388" spans="1:2" ht="15" x14ac:dyDescent="0.5">
      <c r="A1388" t="s">
        <v>37</v>
      </c>
      <c r="B1388">
        <v>0</v>
      </c>
    </row>
    <row r="1389" spans="1:2" ht="15" x14ac:dyDescent="0.5">
      <c r="A1389" t="s">
        <v>32</v>
      </c>
    </row>
    <row r="1390" spans="1:2" ht="15" x14ac:dyDescent="0.5">
      <c r="A1390" t="s">
        <v>28</v>
      </c>
      <c r="B1390" t="s">
        <v>29</v>
      </c>
    </row>
    <row r="1391" spans="1:2" ht="15" x14ac:dyDescent="0.5">
      <c r="A1391" t="s">
        <v>57</v>
      </c>
      <c r="B1391">
        <v>0</v>
      </c>
    </row>
    <row r="1392" spans="1:2" ht="15" x14ac:dyDescent="0.5">
      <c r="A1392" t="s">
        <v>58</v>
      </c>
      <c r="B1392">
        <v>0</v>
      </c>
    </row>
    <row r="1393" spans="1:2" ht="15" x14ac:dyDescent="0.5">
      <c r="A1393" t="s">
        <v>46</v>
      </c>
      <c r="B1393">
        <v>0</v>
      </c>
    </row>
    <row r="1394" spans="1:2" ht="15" x14ac:dyDescent="0.5">
      <c r="A1394" t="s">
        <v>59</v>
      </c>
      <c r="B1394">
        <v>0</v>
      </c>
    </row>
    <row r="1395" spans="1:2" ht="15" x14ac:dyDescent="0.5">
      <c r="A1395" t="s">
        <v>38</v>
      </c>
      <c r="B1395">
        <v>52</v>
      </c>
    </row>
    <row r="1396" spans="1:2" ht="15" x14ac:dyDescent="0.5">
      <c r="A1396" t="s">
        <v>39</v>
      </c>
      <c r="B1396">
        <v>3</v>
      </c>
    </row>
    <row r="1397" spans="1:2" ht="15" x14ac:dyDescent="0.5">
      <c r="A1397" t="s">
        <v>60</v>
      </c>
      <c r="B1397">
        <v>0</v>
      </c>
    </row>
    <row r="1398" spans="1:2" ht="15" x14ac:dyDescent="0.5">
      <c r="A1398" t="s">
        <v>41</v>
      </c>
      <c r="B1398">
        <v>0</v>
      </c>
    </row>
    <row r="1399" spans="1:2" ht="15" x14ac:dyDescent="0.5">
      <c r="A1399" t="s">
        <v>35</v>
      </c>
      <c r="B1399">
        <v>54</v>
      </c>
    </row>
    <row r="1400" spans="1:2" ht="15" x14ac:dyDescent="0.5">
      <c r="A1400" t="s">
        <v>33</v>
      </c>
      <c r="B1400">
        <v>101</v>
      </c>
    </row>
    <row r="1401" spans="1:2" ht="15" x14ac:dyDescent="0.5">
      <c r="A1401" t="s">
        <v>61</v>
      </c>
      <c r="B1401">
        <v>0</v>
      </c>
    </row>
    <row r="1402" spans="1:2" ht="15" x14ac:dyDescent="0.5">
      <c r="A1402" t="s">
        <v>36</v>
      </c>
      <c r="B1402">
        <v>2</v>
      </c>
    </row>
    <row r="1403" spans="1:2" ht="15" x14ac:dyDescent="0.5">
      <c r="A1403" t="s">
        <v>34</v>
      </c>
      <c r="B1403">
        <v>60</v>
      </c>
    </row>
    <row r="1404" spans="1:2" ht="15" x14ac:dyDescent="0.5">
      <c r="A1404" t="s">
        <v>62</v>
      </c>
      <c r="B1404">
        <v>0</v>
      </c>
    </row>
    <row r="1405" spans="1:2" ht="15" x14ac:dyDescent="0.5">
      <c r="A1405" t="s">
        <v>37</v>
      </c>
      <c r="B1405">
        <v>1</v>
      </c>
    </row>
    <row r="1406" spans="1:2" ht="15" x14ac:dyDescent="0.5">
      <c r="A1406" t="s">
        <v>40</v>
      </c>
    </row>
    <row r="1407" spans="1:2" ht="15" x14ac:dyDescent="0.5">
      <c r="A1407" t="s">
        <v>28</v>
      </c>
      <c r="B1407" t="s">
        <v>29</v>
      </c>
    </row>
    <row r="1408" spans="1:2" ht="15" x14ac:dyDescent="0.5">
      <c r="A1408" t="s">
        <v>57</v>
      </c>
      <c r="B1408">
        <v>0</v>
      </c>
    </row>
    <row r="1409" spans="1:2" ht="15" x14ac:dyDescent="0.5">
      <c r="A1409" t="s">
        <v>58</v>
      </c>
      <c r="B1409">
        <v>0</v>
      </c>
    </row>
    <row r="1410" spans="1:2" ht="15" x14ac:dyDescent="0.5">
      <c r="A1410" t="s">
        <v>46</v>
      </c>
      <c r="B1410">
        <v>0</v>
      </c>
    </row>
    <row r="1411" spans="1:2" ht="15" x14ac:dyDescent="0.5">
      <c r="A1411" t="s">
        <v>59</v>
      </c>
      <c r="B1411">
        <v>0</v>
      </c>
    </row>
    <row r="1412" spans="1:2" ht="15" x14ac:dyDescent="0.5">
      <c r="A1412" t="s">
        <v>38</v>
      </c>
      <c r="B1412">
        <v>4</v>
      </c>
    </row>
    <row r="1413" spans="1:2" ht="15" x14ac:dyDescent="0.5">
      <c r="A1413" t="s">
        <v>39</v>
      </c>
      <c r="B1413">
        <v>0</v>
      </c>
    </row>
    <row r="1414" spans="1:2" ht="15" x14ac:dyDescent="0.5">
      <c r="A1414" t="s">
        <v>60</v>
      </c>
      <c r="B1414">
        <v>0</v>
      </c>
    </row>
    <row r="1415" spans="1:2" ht="15" x14ac:dyDescent="0.5">
      <c r="A1415" t="s">
        <v>41</v>
      </c>
      <c r="B1415">
        <v>0</v>
      </c>
    </row>
    <row r="1416" spans="1:2" ht="15" x14ac:dyDescent="0.5">
      <c r="A1416" t="s">
        <v>35</v>
      </c>
      <c r="B1416">
        <v>7</v>
      </c>
    </row>
    <row r="1417" spans="1:2" ht="15" x14ac:dyDescent="0.5">
      <c r="A1417" t="s">
        <v>33</v>
      </c>
      <c r="B1417">
        <v>19</v>
      </c>
    </row>
    <row r="1418" spans="1:2" ht="15" x14ac:dyDescent="0.5">
      <c r="A1418" t="s">
        <v>61</v>
      </c>
      <c r="B1418">
        <v>0</v>
      </c>
    </row>
    <row r="1419" spans="1:2" ht="15" x14ac:dyDescent="0.5">
      <c r="A1419" t="s">
        <v>36</v>
      </c>
      <c r="B1419">
        <v>0</v>
      </c>
    </row>
    <row r="1420" spans="1:2" ht="15" x14ac:dyDescent="0.5">
      <c r="A1420" t="s">
        <v>34</v>
      </c>
      <c r="B1420">
        <v>3</v>
      </c>
    </row>
    <row r="1421" spans="1:2" ht="15" x14ac:dyDescent="0.5">
      <c r="A1421" t="s">
        <v>62</v>
      </c>
      <c r="B1421">
        <v>0</v>
      </c>
    </row>
    <row r="1422" spans="1:2" ht="15" x14ac:dyDescent="0.5">
      <c r="A1422" t="s">
        <v>37</v>
      </c>
      <c r="B1422">
        <v>0</v>
      </c>
    </row>
    <row r="1423" spans="1:2" ht="15" x14ac:dyDescent="0.5">
      <c r="A1423" t="s">
        <v>42</v>
      </c>
    </row>
    <row r="1424" spans="1:2" ht="15" x14ac:dyDescent="0.5">
      <c r="A1424" t="s">
        <v>28</v>
      </c>
      <c r="B1424" t="s">
        <v>29</v>
      </c>
    </row>
    <row r="1425" spans="1:2" ht="15" x14ac:dyDescent="0.5">
      <c r="A1425" t="s">
        <v>57</v>
      </c>
      <c r="B1425">
        <v>0</v>
      </c>
    </row>
    <row r="1426" spans="1:2" ht="15" x14ac:dyDescent="0.5">
      <c r="A1426" t="s">
        <v>58</v>
      </c>
      <c r="B1426">
        <v>0</v>
      </c>
    </row>
    <row r="1427" spans="1:2" ht="15" x14ac:dyDescent="0.5">
      <c r="A1427" t="s">
        <v>46</v>
      </c>
      <c r="B1427">
        <v>0</v>
      </c>
    </row>
    <row r="1428" spans="1:2" ht="15" x14ac:dyDescent="0.5">
      <c r="A1428" t="s">
        <v>59</v>
      </c>
      <c r="B1428">
        <v>0</v>
      </c>
    </row>
    <row r="1429" spans="1:2" ht="15" x14ac:dyDescent="0.5">
      <c r="A1429" t="s">
        <v>38</v>
      </c>
      <c r="B1429">
        <v>9</v>
      </c>
    </row>
    <row r="1430" spans="1:2" ht="15" x14ac:dyDescent="0.5">
      <c r="A1430" t="s">
        <v>39</v>
      </c>
      <c r="B1430">
        <v>0</v>
      </c>
    </row>
    <row r="1431" spans="1:2" ht="15" x14ac:dyDescent="0.5">
      <c r="A1431" t="s">
        <v>60</v>
      </c>
      <c r="B1431">
        <v>0</v>
      </c>
    </row>
    <row r="1432" spans="1:2" ht="15" x14ac:dyDescent="0.5">
      <c r="A1432" t="s">
        <v>41</v>
      </c>
      <c r="B1432">
        <v>0</v>
      </c>
    </row>
    <row r="1433" spans="1:2" ht="15" x14ac:dyDescent="0.5">
      <c r="A1433" t="s">
        <v>35</v>
      </c>
      <c r="B1433">
        <v>6</v>
      </c>
    </row>
    <row r="1434" spans="1:2" ht="15" x14ac:dyDescent="0.5">
      <c r="A1434" t="s">
        <v>33</v>
      </c>
      <c r="B1434">
        <v>28</v>
      </c>
    </row>
    <row r="1435" spans="1:2" ht="15" x14ac:dyDescent="0.5">
      <c r="A1435" t="s">
        <v>61</v>
      </c>
      <c r="B1435">
        <v>0</v>
      </c>
    </row>
    <row r="1436" spans="1:2" ht="15" x14ac:dyDescent="0.5">
      <c r="A1436" t="s">
        <v>36</v>
      </c>
      <c r="B1436">
        <v>0</v>
      </c>
    </row>
    <row r="1437" spans="1:2" ht="15" x14ac:dyDescent="0.5">
      <c r="A1437" t="s">
        <v>34</v>
      </c>
      <c r="B1437">
        <v>3</v>
      </c>
    </row>
    <row r="1438" spans="1:2" ht="15" x14ac:dyDescent="0.5">
      <c r="A1438" t="s">
        <v>62</v>
      </c>
      <c r="B1438">
        <v>0</v>
      </c>
    </row>
    <row r="1439" spans="1:2" ht="15" x14ac:dyDescent="0.5">
      <c r="A1439" t="s">
        <v>37</v>
      </c>
      <c r="B1439">
        <v>1</v>
      </c>
    </row>
    <row r="1440" spans="1:2" ht="15" x14ac:dyDescent="0.5">
      <c r="A1440" t="s">
        <v>43</v>
      </c>
    </row>
    <row r="1441" spans="1:2" ht="15" x14ac:dyDescent="0.5">
      <c r="A1441" t="s">
        <v>28</v>
      </c>
      <c r="B1441" t="s">
        <v>29</v>
      </c>
    </row>
    <row r="1442" spans="1:2" ht="15" x14ac:dyDescent="0.5">
      <c r="A1442" t="s">
        <v>56</v>
      </c>
      <c r="B1442">
        <v>0</v>
      </c>
    </row>
    <row r="1443" spans="1:2" ht="15" x14ac:dyDescent="0.5">
      <c r="A1443" t="s">
        <v>52</v>
      </c>
      <c r="B1443">
        <v>0</v>
      </c>
    </row>
    <row r="1444" spans="1:2" ht="15" x14ac:dyDescent="0.5">
      <c r="A1444" t="s">
        <v>55</v>
      </c>
      <c r="B1444">
        <v>0</v>
      </c>
    </row>
    <row r="1445" spans="1:2" ht="15" x14ac:dyDescent="0.5">
      <c r="A1445" t="s">
        <v>53</v>
      </c>
      <c r="B1445">
        <v>0</v>
      </c>
    </row>
    <row r="1446" spans="1:2" ht="15" x14ac:dyDescent="0.5">
      <c r="A1446" t="s">
        <v>51</v>
      </c>
      <c r="B1446">
        <v>0</v>
      </c>
    </row>
    <row r="1447" spans="1:2" ht="15" x14ac:dyDescent="0.5">
      <c r="A1447" t="s">
        <v>54</v>
      </c>
      <c r="B1447">
        <v>0</v>
      </c>
    </row>
    <row r="1448" spans="1:2" ht="15" x14ac:dyDescent="0.5">
      <c r="A1448" t="s">
        <v>44</v>
      </c>
    </row>
    <row r="1449" spans="1:2" ht="15" x14ac:dyDescent="0.5">
      <c r="A1449" t="s">
        <v>28</v>
      </c>
      <c r="B1449" t="s">
        <v>29</v>
      </c>
    </row>
    <row r="1450" spans="1:2" ht="15" x14ac:dyDescent="0.5">
      <c r="A1450" t="s">
        <v>56</v>
      </c>
      <c r="B1450">
        <v>0</v>
      </c>
    </row>
    <row r="1451" spans="1:2" ht="15" x14ac:dyDescent="0.5">
      <c r="A1451" t="s">
        <v>52</v>
      </c>
      <c r="B1451">
        <v>0</v>
      </c>
    </row>
    <row r="1452" spans="1:2" ht="15" x14ac:dyDescent="0.5">
      <c r="A1452" t="s">
        <v>55</v>
      </c>
      <c r="B1452">
        <v>0</v>
      </c>
    </row>
    <row r="1453" spans="1:2" ht="15" x14ac:dyDescent="0.5">
      <c r="A1453" t="s">
        <v>53</v>
      </c>
      <c r="B1453">
        <v>0</v>
      </c>
    </row>
    <row r="1454" spans="1:2" ht="15" x14ac:dyDescent="0.5">
      <c r="A1454" t="s">
        <v>51</v>
      </c>
      <c r="B1454">
        <v>0</v>
      </c>
    </row>
    <row r="1455" spans="1:2" ht="15" x14ac:dyDescent="0.5">
      <c r="A1455" t="s">
        <v>54</v>
      </c>
      <c r="B1455">
        <v>0</v>
      </c>
    </row>
    <row r="1456" spans="1:2" ht="15" x14ac:dyDescent="0.5">
      <c r="A1456" t="s">
        <v>45</v>
      </c>
    </row>
    <row r="1457" spans="1:14" ht="15" x14ac:dyDescent="0.5">
      <c r="A1457" t="s">
        <v>28</v>
      </c>
      <c r="B1457" t="s">
        <v>29</v>
      </c>
    </row>
    <row r="1458" spans="1:14" ht="15" x14ac:dyDescent="0.5">
      <c r="A1458" t="s">
        <v>56</v>
      </c>
      <c r="B1458">
        <v>0</v>
      </c>
    </row>
    <row r="1459" spans="1:14" ht="15" x14ac:dyDescent="0.5">
      <c r="A1459" t="s">
        <v>52</v>
      </c>
      <c r="B1459">
        <v>0</v>
      </c>
    </row>
    <row r="1460" spans="1:14" ht="15" x14ac:dyDescent="0.5">
      <c r="A1460" t="s">
        <v>55</v>
      </c>
      <c r="B1460">
        <v>0</v>
      </c>
    </row>
    <row r="1461" spans="1:14" ht="15" x14ac:dyDescent="0.5">
      <c r="A1461" t="s">
        <v>53</v>
      </c>
      <c r="B1461">
        <v>0</v>
      </c>
    </row>
    <row r="1462" spans="1:14" ht="15" x14ac:dyDescent="0.5">
      <c r="A1462" t="s">
        <v>51</v>
      </c>
      <c r="B1462">
        <v>0</v>
      </c>
    </row>
    <row r="1463" spans="1:14" ht="15" x14ac:dyDescent="0.5">
      <c r="A1463" t="s">
        <v>54</v>
      </c>
      <c r="B1463">
        <v>0</v>
      </c>
    </row>
    <row r="1464" spans="1:14" ht="15" x14ac:dyDescent="0.5">
      <c r="A1464" t="s">
        <v>0</v>
      </c>
      <c r="B1464" t="s">
        <v>83</v>
      </c>
      <c r="C1464" t="s">
        <v>15</v>
      </c>
      <c r="D1464" t="s">
        <v>16</v>
      </c>
      <c r="E1464" t="s">
        <v>17</v>
      </c>
      <c r="F1464" t="s">
        <v>18</v>
      </c>
      <c r="G1464" t="s">
        <v>19</v>
      </c>
      <c r="H1464" t="s">
        <v>20</v>
      </c>
      <c r="I1464" t="s">
        <v>21</v>
      </c>
      <c r="J1464" t="s">
        <v>22</v>
      </c>
      <c r="K1464" t="s">
        <v>23</v>
      </c>
      <c r="L1464" t="s">
        <v>24</v>
      </c>
      <c r="M1464" t="s">
        <v>25</v>
      </c>
      <c r="N1464" t="s">
        <v>26</v>
      </c>
    </row>
    <row r="1465" spans="1:14" ht="15" x14ac:dyDescent="0.5">
      <c r="A1465" t="s">
        <v>13</v>
      </c>
      <c r="B1465" t="s">
        <v>80</v>
      </c>
      <c r="C1465">
        <v>299</v>
      </c>
      <c r="D1465">
        <v>23</v>
      </c>
      <c r="E1465">
        <v>102</v>
      </c>
      <c r="F1465">
        <v>330</v>
      </c>
      <c r="G1465">
        <v>361</v>
      </c>
      <c r="H1465">
        <v>28</v>
      </c>
      <c r="I1465">
        <v>71</v>
      </c>
      <c r="J1465">
        <v>272</v>
      </c>
      <c r="K1465">
        <v>0</v>
      </c>
      <c r="L1465">
        <v>0</v>
      </c>
      <c r="M1465">
        <v>0</v>
      </c>
      <c r="N1465">
        <v>0</v>
      </c>
    </row>
    <row r="1466" spans="1:14" ht="15" x14ac:dyDescent="0.5">
      <c r="A1466" t="s">
        <v>84</v>
      </c>
      <c r="B1466" t="s">
        <v>0</v>
      </c>
      <c r="C1466" t="s">
        <v>83</v>
      </c>
      <c r="D1466" t="s">
        <v>85</v>
      </c>
      <c r="E1466" t="s">
        <v>86</v>
      </c>
      <c r="F1466" t="s">
        <v>87</v>
      </c>
      <c r="G1466" t="s">
        <v>88</v>
      </c>
      <c r="H1466" t="s">
        <v>89</v>
      </c>
      <c r="I1466" t="s">
        <v>90</v>
      </c>
    </row>
    <row r="1467" spans="1:14" ht="15" x14ac:dyDescent="0.5">
      <c r="A1467" t="s">
        <v>93</v>
      </c>
      <c r="B1467" t="s">
        <v>13</v>
      </c>
      <c r="C1467" t="s">
        <v>80</v>
      </c>
      <c r="D1467">
        <v>0.42705570291777101</v>
      </c>
      <c r="E1467">
        <v>0.33463721418693199</v>
      </c>
      <c r="F1467">
        <v>0.44794720463218701</v>
      </c>
      <c r="G1467">
        <v>0.56233421750663104</v>
      </c>
      <c r="H1467">
        <v>0.47018307741452797</v>
      </c>
      <c r="I1467">
        <v>0.59158601614339201</v>
      </c>
    </row>
    <row r="1468" spans="1:14" ht="15" x14ac:dyDescent="0.5">
      <c r="A1468" t="s">
        <v>91</v>
      </c>
      <c r="B1468" t="s">
        <v>13</v>
      </c>
      <c r="C1468" t="s">
        <v>80</v>
      </c>
      <c r="D1468">
        <v>0.53142076502732205</v>
      </c>
      <c r="E1468">
        <v>0.49654202585534402</v>
      </c>
      <c r="F1468">
        <v>0.57225291032326397</v>
      </c>
      <c r="G1468">
        <v>0.62841530054644801</v>
      </c>
      <c r="H1468">
        <v>0.60251018954206503</v>
      </c>
      <c r="I1468">
        <v>0.68352461424695199</v>
      </c>
    </row>
    <row r="1469" spans="1:14" ht="15" x14ac:dyDescent="0.5">
      <c r="A1469" t="s">
        <v>27</v>
      </c>
    </row>
    <row r="1470" spans="1:14" ht="15" x14ac:dyDescent="0.5">
      <c r="A1470" t="s">
        <v>28</v>
      </c>
      <c r="B1470" t="s">
        <v>29</v>
      </c>
    </row>
    <row r="1471" spans="1:14" ht="15" x14ac:dyDescent="0.5">
      <c r="A1471" t="s">
        <v>57</v>
      </c>
      <c r="B1471">
        <v>0</v>
      </c>
    </row>
    <row r="1472" spans="1:14" ht="15" x14ac:dyDescent="0.5">
      <c r="A1472" t="s">
        <v>58</v>
      </c>
      <c r="B1472">
        <v>0</v>
      </c>
    </row>
    <row r="1473" spans="1:2" ht="15" x14ac:dyDescent="0.5">
      <c r="A1473" t="s">
        <v>46</v>
      </c>
      <c r="B1473">
        <v>1</v>
      </c>
    </row>
    <row r="1474" spans="1:2" ht="15" x14ac:dyDescent="0.5">
      <c r="A1474" t="s">
        <v>59</v>
      </c>
      <c r="B1474">
        <v>0</v>
      </c>
    </row>
    <row r="1475" spans="1:2" ht="15" x14ac:dyDescent="0.5">
      <c r="A1475" t="s">
        <v>38</v>
      </c>
      <c r="B1475">
        <v>64</v>
      </c>
    </row>
    <row r="1476" spans="1:2" ht="15" x14ac:dyDescent="0.5">
      <c r="A1476" t="s">
        <v>39</v>
      </c>
      <c r="B1476">
        <v>129</v>
      </c>
    </row>
    <row r="1477" spans="1:2" ht="15" x14ac:dyDescent="0.5">
      <c r="A1477" t="s">
        <v>60</v>
      </c>
      <c r="B1477">
        <v>0</v>
      </c>
    </row>
    <row r="1478" spans="1:2" ht="15" x14ac:dyDescent="0.5">
      <c r="A1478" t="s">
        <v>41</v>
      </c>
      <c r="B1478">
        <v>1</v>
      </c>
    </row>
    <row r="1479" spans="1:2" ht="15" x14ac:dyDescent="0.5">
      <c r="A1479" t="s">
        <v>35</v>
      </c>
      <c r="B1479">
        <v>19</v>
      </c>
    </row>
    <row r="1480" spans="1:2" ht="15" x14ac:dyDescent="0.5">
      <c r="A1480" t="s">
        <v>33</v>
      </c>
      <c r="B1480">
        <v>69</v>
      </c>
    </row>
    <row r="1481" spans="1:2" ht="15" x14ac:dyDescent="0.5">
      <c r="A1481" t="s">
        <v>61</v>
      </c>
      <c r="B1481">
        <v>0</v>
      </c>
    </row>
    <row r="1482" spans="1:2" ht="15" x14ac:dyDescent="0.5">
      <c r="A1482" t="s">
        <v>36</v>
      </c>
      <c r="B1482">
        <v>1</v>
      </c>
    </row>
    <row r="1483" spans="1:2" ht="15" x14ac:dyDescent="0.5">
      <c r="A1483" t="s">
        <v>34</v>
      </c>
      <c r="B1483">
        <v>14</v>
      </c>
    </row>
    <row r="1484" spans="1:2" ht="15" x14ac:dyDescent="0.5">
      <c r="A1484" t="s">
        <v>62</v>
      </c>
      <c r="B1484">
        <v>0</v>
      </c>
    </row>
    <row r="1485" spans="1:2" ht="15" x14ac:dyDescent="0.5">
      <c r="A1485" t="s">
        <v>37</v>
      </c>
      <c r="B1485">
        <v>1</v>
      </c>
    </row>
    <row r="1486" spans="1:2" ht="15" x14ac:dyDescent="0.5">
      <c r="A1486" t="s">
        <v>30</v>
      </c>
    </row>
    <row r="1487" spans="1:2" ht="15" x14ac:dyDescent="0.5">
      <c r="A1487" t="s">
        <v>28</v>
      </c>
      <c r="B1487" t="s">
        <v>29</v>
      </c>
    </row>
    <row r="1488" spans="1:2" ht="15" x14ac:dyDescent="0.5">
      <c r="A1488" t="s">
        <v>57</v>
      </c>
      <c r="B1488">
        <v>0</v>
      </c>
    </row>
    <row r="1489" spans="1:2" ht="15" x14ac:dyDescent="0.5">
      <c r="A1489" t="s">
        <v>58</v>
      </c>
      <c r="B1489">
        <v>0</v>
      </c>
    </row>
    <row r="1490" spans="1:2" ht="15" x14ac:dyDescent="0.5">
      <c r="A1490" t="s">
        <v>46</v>
      </c>
      <c r="B1490">
        <v>0</v>
      </c>
    </row>
    <row r="1491" spans="1:2" ht="15" x14ac:dyDescent="0.5">
      <c r="A1491" t="s">
        <v>59</v>
      </c>
      <c r="B1491">
        <v>0</v>
      </c>
    </row>
    <row r="1492" spans="1:2" ht="15" x14ac:dyDescent="0.5">
      <c r="A1492" t="s">
        <v>38</v>
      </c>
      <c r="B1492">
        <v>11</v>
      </c>
    </row>
    <row r="1493" spans="1:2" ht="15" x14ac:dyDescent="0.5">
      <c r="A1493" t="s">
        <v>39</v>
      </c>
      <c r="B1493">
        <v>1</v>
      </c>
    </row>
    <row r="1494" spans="1:2" ht="15" x14ac:dyDescent="0.5">
      <c r="A1494" t="s">
        <v>60</v>
      </c>
      <c r="B1494">
        <v>0</v>
      </c>
    </row>
    <row r="1495" spans="1:2" ht="15" x14ac:dyDescent="0.5">
      <c r="A1495" t="s">
        <v>41</v>
      </c>
      <c r="B1495">
        <v>0</v>
      </c>
    </row>
    <row r="1496" spans="1:2" ht="15" x14ac:dyDescent="0.5">
      <c r="A1496" t="s">
        <v>35</v>
      </c>
      <c r="B1496">
        <v>2</v>
      </c>
    </row>
    <row r="1497" spans="1:2" ht="15" x14ac:dyDescent="0.5">
      <c r="A1497" t="s">
        <v>33</v>
      </c>
      <c r="B1497">
        <v>8</v>
      </c>
    </row>
    <row r="1498" spans="1:2" ht="15" x14ac:dyDescent="0.5">
      <c r="A1498" t="s">
        <v>61</v>
      </c>
      <c r="B1498">
        <v>0</v>
      </c>
    </row>
    <row r="1499" spans="1:2" ht="15" x14ac:dyDescent="0.5">
      <c r="A1499" t="s">
        <v>36</v>
      </c>
      <c r="B1499">
        <v>0</v>
      </c>
    </row>
    <row r="1500" spans="1:2" ht="15" x14ac:dyDescent="0.5">
      <c r="A1500" t="s">
        <v>34</v>
      </c>
      <c r="B1500">
        <v>0</v>
      </c>
    </row>
    <row r="1501" spans="1:2" ht="15" x14ac:dyDescent="0.5">
      <c r="A1501" t="s">
        <v>62</v>
      </c>
      <c r="B1501">
        <v>0</v>
      </c>
    </row>
    <row r="1502" spans="1:2" ht="15" x14ac:dyDescent="0.5">
      <c r="A1502" t="s">
        <v>37</v>
      </c>
      <c r="B1502">
        <v>1</v>
      </c>
    </row>
    <row r="1503" spans="1:2" ht="15" x14ac:dyDescent="0.5">
      <c r="A1503" t="s">
        <v>31</v>
      </c>
    </row>
    <row r="1504" spans="1:2" ht="15" x14ac:dyDescent="0.5">
      <c r="A1504" t="s">
        <v>28</v>
      </c>
      <c r="B1504" t="s">
        <v>29</v>
      </c>
    </row>
    <row r="1505" spans="1:2" ht="15" x14ac:dyDescent="0.5">
      <c r="A1505" t="s">
        <v>57</v>
      </c>
      <c r="B1505">
        <v>0</v>
      </c>
    </row>
    <row r="1506" spans="1:2" ht="15" x14ac:dyDescent="0.5">
      <c r="A1506" t="s">
        <v>58</v>
      </c>
      <c r="B1506">
        <v>0</v>
      </c>
    </row>
    <row r="1507" spans="1:2" ht="15" x14ac:dyDescent="0.5">
      <c r="A1507" t="s">
        <v>46</v>
      </c>
      <c r="B1507">
        <v>0</v>
      </c>
    </row>
    <row r="1508" spans="1:2" ht="15" x14ac:dyDescent="0.5">
      <c r="A1508" t="s">
        <v>59</v>
      </c>
      <c r="B1508">
        <v>0</v>
      </c>
    </row>
    <row r="1509" spans="1:2" ht="15" x14ac:dyDescent="0.5">
      <c r="A1509" t="s">
        <v>38</v>
      </c>
      <c r="B1509">
        <v>26</v>
      </c>
    </row>
    <row r="1510" spans="1:2" ht="15" x14ac:dyDescent="0.5">
      <c r="A1510" t="s">
        <v>39</v>
      </c>
      <c r="B1510">
        <v>15</v>
      </c>
    </row>
    <row r="1511" spans="1:2" ht="15" x14ac:dyDescent="0.5">
      <c r="A1511" t="s">
        <v>60</v>
      </c>
      <c r="B1511">
        <v>0</v>
      </c>
    </row>
    <row r="1512" spans="1:2" ht="15" x14ac:dyDescent="0.5">
      <c r="A1512" t="s">
        <v>41</v>
      </c>
      <c r="B1512">
        <v>0</v>
      </c>
    </row>
    <row r="1513" spans="1:2" ht="15" x14ac:dyDescent="0.5">
      <c r="A1513" t="s">
        <v>35</v>
      </c>
      <c r="B1513">
        <v>8</v>
      </c>
    </row>
    <row r="1514" spans="1:2" ht="15" x14ac:dyDescent="0.5">
      <c r="A1514" t="s">
        <v>33</v>
      </c>
      <c r="B1514">
        <v>40</v>
      </c>
    </row>
    <row r="1515" spans="1:2" ht="15" x14ac:dyDescent="0.5">
      <c r="A1515" t="s">
        <v>61</v>
      </c>
      <c r="B1515">
        <v>0</v>
      </c>
    </row>
    <row r="1516" spans="1:2" ht="15" x14ac:dyDescent="0.5">
      <c r="A1516" t="s">
        <v>36</v>
      </c>
      <c r="B1516">
        <v>0</v>
      </c>
    </row>
    <row r="1517" spans="1:2" ht="15" x14ac:dyDescent="0.5">
      <c r="A1517" t="s">
        <v>34</v>
      </c>
      <c r="B1517">
        <v>12</v>
      </c>
    </row>
    <row r="1518" spans="1:2" ht="15" x14ac:dyDescent="0.5">
      <c r="A1518" t="s">
        <v>62</v>
      </c>
      <c r="B1518">
        <v>0</v>
      </c>
    </row>
    <row r="1519" spans="1:2" ht="15" x14ac:dyDescent="0.5">
      <c r="A1519" t="s">
        <v>37</v>
      </c>
      <c r="B1519">
        <v>1</v>
      </c>
    </row>
    <row r="1520" spans="1:2" ht="15" x14ac:dyDescent="0.5">
      <c r="A1520" t="s">
        <v>32</v>
      </c>
    </row>
    <row r="1521" spans="1:2" ht="15" x14ac:dyDescent="0.5">
      <c r="A1521" t="s">
        <v>28</v>
      </c>
      <c r="B1521" t="s">
        <v>29</v>
      </c>
    </row>
    <row r="1522" spans="1:2" ht="15" x14ac:dyDescent="0.5">
      <c r="A1522" t="s">
        <v>57</v>
      </c>
      <c r="B1522">
        <v>0</v>
      </c>
    </row>
    <row r="1523" spans="1:2" ht="15" x14ac:dyDescent="0.5">
      <c r="A1523" t="s">
        <v>58</v>
      </c>
      <c r="B1523">
        <v>0</v>
      </c>
    </row>
    <row r="1524" spans="1:2" ht="15" x14ac:dyDescent="0.5">
      <c r="A1524" t="s">
        <v>46</v>
      </c>
      <c r="B1524">
        <v>0</v>
      </c>
    </row>
    <row r="1525" spans="1:2" ht="15" x14ac:dyDescent="0.5">
      <c r="A1525" t="s">
        <v>59</v>
      </c>
      <c r="B1525">
        <v>0</v>
      </c>
    </row>
    <row r="1526" spans="1:2" ht="15" x14ac:dyDescent="0.5">
      <c r="A1526" t="s">
        <v>38</v>
      </c>
      <c r="B1526">
        <v>76</v>
      </c>
    </row>
    <row r="1527" spans="1:2" ht="15" x14ac:dyDescent="0.5">
      <c r="A1527" t="s">
        <v>39</v>
      </c>
      <c r="B1527">
        <v>8</v>
      </c>
    </row>
    <row r="1528" spans="1:2" ht="15" x14ac:dyDescent="0.5">
      <c r="A1528" t="s">
        <v>60</v>
      </c>
      <c r="B1528">
        <v>0</v>
      </c>
    </row>
    <row r="1529" spans="1:2" ht="15" x14ac:dyDescent="0.5">
      <c r="A1529" t="s">
        <v>41</v>
      </c>
      <c r="B1529">
        <v>0</v>
      </c>
    </row>
    <row r="1530" spans="1:2" ht="15" x14ac:dyDescent="0.5">
      <c r="A1530" t="s">
        <v>35</v>
      </c>
      <c r="B1530">
        <v>87</v>
      </c>
    </row>
    <row r="1531" spans="1:2" ht="15" x14ac:dyDescent="0.5">
      <c r="A1531" t="s">
        <v>33</v>
      </c>
      <c r="B1531">
        <v>120</v>
      </c>
    </row>
    <row r="1532" spans="1:2" ht="15" x14ac:dyDescent="0.5">
      <c r="A1532" t="s">
        <v>61</v>
      </c>
      <c r="B1532">
        <v>0</v>
      </c>
    </row>
    <row r="1533" spans="1:2" ht="15" x14ac:dyDescent="0.5">
      <c r="A1533" t="s">
        <v>36</v>
      </c>
      <c r="B1533">
        <v>1</v>
      </c>
    </row>
    <row r="1534" spans="1:2" ht="15" x14ac:dyDescent="0.5">
      <c r="A1534" t="s">
        <v>34</v>
      </c>
      <c r="B1534">
        <v>68</v>
      </c>
    </row>
    <row r="1535" spans="1:2" ht="15" x14ac:dyDescent="0.5">
      <c r="A1535" t="s">
        <v>62</v>
      </c>
      <c r="B1535">
        <v>0</v>
      </c>
    </row>
    <row r="1536" spans="1:2" ht="15" x14ac:dyDescent="0.5">
      <c r="A1536" t="s">
        <v>37</v>
      </c>
      <c r="B1536">
        <v>1</v>
      </c>
    </row>
    <row r="1537" spans="1:2" ht="15" x14ac:dyDescent="0.5">
      <c r="A1537" t="s">
        <v>40</v>
      </c>
    </row>
    <row r="1538" spans="1:2" ht="15" x14ac:dyDescent="0.5">
      <c r="A1538" t="s">
        <v>28</v>
      </c>
      <c r="B1538" t="s">
        <v>29</v>
      </c>
    </row>
    <row r="1539" spans="1:2" ht="15" x14ac:dyDescent="0.5">
      <c r="A1539" t="s">
        <v>57</v>
      </c>
      <c r="B1539">
        <v>0</v>
      </c>
    </row>
    <row r="1540" spans="1:2" ht="15" x14ac:dyDescent="0.5">
      <c r="A1540" t="s">
        <v>58</v>
      </c>
      <c r="B1540">
        <v>0</v>
      </c>
    </row>
    <row r="1541" spans="1:2" ht="15" x14ac:dyDescent="0.5">
      <c r="A1541" t="s">
        <v>46</v>
      </c>
      <c r="B1541">
        <v>0</v>
      </c>
    </row>
    <row r="1542" spans="1:2" ht="15" x14ac:dyDescent="0.5">
      <c r="A1542" t="s">
        <v>59</v>
      </c>
      <c r="B1542">
        <v>0</v>
      </c>
    </row>
    <row r="1543" spans="1:2" ht="15" x14ac:dyDescent="0.5">
      <c r="A1543" t="s">
        <v>38</v>
      </c>
      <c r="B1543">
        <v>13</v>
      </c>
    </row>
    <row r="1544" spans="1:2" ht="15" x14ac:dyDescent="0.5">
      <c r="A1544" t="s">
        <v>39</v>
      </c>
      <c r="B1544">
        <v>0</v>
      </c>
    </row>
    <row r="1545" spans="1:2" ht="15" x14ac:dyDescent="0.5">
      <c r="A1545" t="s">
        <v>60</v>
      </c>
      <c r="B1545">
        <v>0</v>
      </c>
    </row>
    <row r="1546" spans="1:2" ht="15" x14ac:dyDescent="0.5">
      <c r="A1546" t="s">
        <v>41</v>
      </c>
      <c r="B1546">
        <v>0</v>
      </c>
    </row>
    <row r="1547" spans="1:2" ht="15" x14ac:dyDescent="0.5">
      <c r="A1547" t="s">
        <v>35</v>
      </c>
      <c r="B1547">
        <v>4</v>
      </c>
    </row>
    <row r="1548" spans="1:2" ht="15" x14ac:dyDescent="0.5">
      <c r="A1548" t="s">
        <v>33</v>
      </c>
      <c r="B1548">
        <v>10</v>
      </c>
    </row>
    <row r="1549" spans="1:2" ht="15" x14ac:dyDescent="0.5">
      <c r="A1549" t="s">
        <v>61</v>
      </c>
      <c r="B1549">
        <v>0</v>
      </c>
    </row>
    <row r="1550" spans="1:2" ht="15" x14ac:dyDescent="0.5">
      <c r="A1550" t="s">
        <v>36</v>
      </c>
      <c r="B1550">
        <v>0</v>
      </c>
    </row>
    <row r="1551" spans="1:2" ht="15" x14ac:dyDescent="0.5">
      <c r="A1551" t="s">
        <v>34</v>
      </c>
      <c r="B1551">
        <v>1</v>
      </c>
    </row>
    <row r="1552" spans="1:2" ht="15" x14ac:dyDescent="0.5">
      <c r="A1552" t="s">
        <v>62</v>
      </c>
      <c r="B1552">
        <v>0</v>
      </c>
    </row>
    <row r="1553" spans="1:2" ht="15" x14ac:dyDescent="0.5">
      <c r="A1553" t="s">
        <v>37</v>
      </c>
      <c r="B1553">
        <v>0</v>
      </c>
    </row>
    <row r="1554" spans="1:2" ht="15" x14ac:dyDescent="0.5">
      <c r="A1554" t="s">
        <v>42</v>
      </c>
    </row>
    <row r="1555" spans="1:2" ht="15" x14ac:dyDescent="0.5">
      <c r="A1555" t="s">
        <v>28</v>
      </c>
      <c r="B1555" t="s">
        <v>29</v>
      </c>
    </row>
    <row r="1556" spans="1:2" ht="15" x14ac:dyDescent="0.5">
      <c r="A1556" t="s">
        <v>57</v>
      </c>
      <c r="B1556">
        <v>0</v>
      </c>
    </row>
    <row r="1557" spans="1:2" ht="15" x14ac:dyDescent="0.5">
      <c r="A1557" t="s">
        <v>58</v>
      </c>
      <c r="B1557">
        <v>0</v>
      </c>
    </row>
    <row r="1558" spans="1:2" ht="15" x14ac:dyDescent="0.5">
      <c r="A1558" t="s">
        <v>46</v>
      </c>
      <c r="B1558">
        <v>0</v>
      </c>
    </row>
    <row r="1559" spans="1:2" ht="15" x14ac:dyDescent="0.5">
      <c r="A1559" t="s">
        <v>59</v>
      </c>
      <c r="B1559">
        <v>0</v>
      </c>
    </row>
    <row r="1560" spans="1:2" ht="15" x14ac:dyDescent="0.5">
      <c r="A1560" t="s">
        <v>38</v>
      </c>
      <c r="B1560">
        <v>17</v>
      </c>
    </row>
    <row r="1561" spans="1:2" ht="15" x14ac:dyDescent="0.5">
      <c r="A1561" t="s">
        <v>39</v>
      </c>
      <c r="B1561">
        <v>1</v>
      </c>
    </row>
    <row r="1562" spans="1:2" ht="15" x14ac:dyDescent="0.5">
      <c r="A1562" t="s">
        <v>60</v>
      </c>
      <c r="B1562">
        <v>0</v>
      </c>
    </row>
    <row r="1563" spans="1:2" ht="15" x14ac:dyDescent="0.5">
      <c r="A1563" t="s">
        <v>41</v>
      </c>
      <c r="B1563">
        <v>0</v>
      </c>
    </row>
    <row r="1564" spans="1:2" ht="15" x14ac:dyDescent="0.5">
      <c r="A1564" t="s">
        <v>35</v>
      </c>
      <c r="B1564">
        <v>10</v>
      </c>
    </row>
    <row r="1565" spans="1:2" ht="15" x14ac:dyDescent="0.5">
      <c r="A1565" t="s">
        <v>33</v>
      </c>
      <c r="B1565">
        <v>34</v>
      </c>
    </row>
    <row r="1566" spans="1:2" ht="15" x14ac:dyDescent="0.5">
      <c r="A1566" t="s">
        <v>61</v>
      </c>
      <c r="B1566">
        <v>0</v>
      </c>
    </row>
    <row r="1567" spans="1:2" ht="15" x14ac:dyDescent="0.5">
      <c r="A1567" t="s">
        <v>36</v>
      </c>
      <c r="B1567">
        <v>0</v>
      </c>
    </row>
    <row r="1568" spans="1:2" ht="15" x14ac:dyDescent="0.5">
      <c r="A1568" t="s">
        <v>34</v>
      </c>
      <c r="B1568">
        <v>9</v>
      </c>
    </row>
    <row r="1569" spans="1:2" ht="15" x14ac:dyDescent="0.5">
      <c r="A1569" t="s">
        <v>62</v>
      </c>
      <c r="B1569">
        <v>0</v>
      </c>
    </row>
    <row r="1570" spans="1:2" ht="15" x14ac:dyDescent="0.5">
      <c r="A1570" t="s">
        <v>37</v>
      </c>
      <c r="B1570">
        <v>0</v>
      </c>
    </row>
    <row r="1571" spans="1:2" ht="15" x14ac:dyDescent="0.5">
      <c r="A1571" t="s">
        <v>43</v>
      </c>
    </row>
    <row r="1572" spans="1:2" ht="15" x14ac:dyDescent="0.5">
      <c r="A1572" t="s">
        <v>28</v>
      </c>
      <c r="B1572" t="s">
        <v>29</v>
      </c>
    </row>
    <row r="1573" spans="1:2" ht="15" x14ac:dyDescent="0.5">
      <c r="A1573" t="s">
        <v>56</v>
      </c>
      <c r="B1573">
        <v>0</v>
      </c>
    </row>
    <row r="1574" spans="1:2" ht="15" x14ac:dyDescent="0.5">
      <c r="A1574" t="s">
        <v>52</v>
      </c>
      <c r="B1574">
        <v>0</v>
      </c>
    </row>
    <row r="1575" spans="1:2" ht="15" x14ac:dyDescent="0.5">
      <c r="A1575" t="s">
        <v>55</v>
      </c>
      <c r="B1575">
        <v>0</v>
      </c>
    </row>
    <row r="1576" spans="1:2" ht="15" x14ac:dyDescent="0.5">
      <c r="A1576" t="s">
        <v>53</v>
      </c>
      <c r="B1576">
        <v>0</v>
      </c>
    </row>
    <row r="1577" spans="1:2" ht="15" x14ac:dyDescent="0.5">
      <c r="A1577" t="s">
        <v>51</v>
      </c>
      <c r="B1577">
        <v>0</v>
      </c>
    </row>
    <row r="1578" spans="1:2" ht="15" x14ac:dyDescent="0.5">
      <c r="A1578" t="s">
        <v>54</v>
      </c>
      <c r="B1578">
        <v>0</v>
      </c>
    </row>
    <row r="1579" spans="1:2" ht="15" x14ac:dyDescent="0.5">
      <c r="A1579" t="s">
        <v>44</v>
      </c>
    </row>
    <row r="1580" spans="1:2" ht="15" x14ac:dyDescent="0.5">
      <c r="A1580" t="s">
        <v>28</v>
      </c>
      <c r="B1580" t="s">
        <v>29</v>
      </c>
    </row>
    <row r="1581" spans="1:2" ht="15" x14ac:dyDescent="0.5">
      <c r="A1581" t="s">
        <v>56</v>
      </c>
      <c r="B1581">
        <v>0</v>
      </c>
    </row>
    <row r="1582" spans="1:2" ht="15" x14ac:dyDescent="0.5">
      <c r="A1582" t="s">
        <v>52</v>
      </c>
      <c r="B1582">
        <v>0</v>
      </c>
    </row>
    <row r="1583" spans="1:2" ht="15" x14ac:dyDescent="0.5">
      <c r="A1583" t="s">
        <v>55</v>
      </c>
      <c r="B1583">
        <v>0</v>
      </c>
    </row>
    <row r="1584" spans="1:2" ht="15" x14ac:dyDescent="0.5">
      <c r="A1584" t="s">
        <v>53</v>
      </c>
      <c r="B1584">
        <v>0</v>
      </c>
    </row>
    <row r="1585" spans="1:14" ht="15" x14ac:dyDescent="0.5">
      <c r="A1585" t="s">
        <v>51</v>
      </c>
      <c r="B1585">
        <v>0</v>
      </c>
    </row>
    <row r="1586" spans="1:14" ht="15" x14ac:dyDescent="0.5">
      <c r="A1586" t="s">
        <v>54</v>
      </c>
      <c r="B1586">
        <v>0</v>
      </c>
    </row>
    <row r="1587" spans="1:14" ht="15" x14ac:dyDescent="0.5">
      <c r="A1587" t="s">
        <v>45</v>
      </c>
    </row>
    <row r="1588" spans="1:14" ht="15" x14ac:dyDescent="0.5">
      <c r="A1588" t="s">
        <v>28</v>
      </c>
      <c r="B1588" t="s">
        <v>29</v>
      </c>
    </row>
    <row r="1589" spans="1:14" ht="15" x14ac:dyDescent="0.5">
      <c r="A1589" t="s">
        <v>56</v>
      </c>
      <c r="B1589">
        <v>0</v>
      </c>
    </row>
    <row r="1590" spans="1:14" ht="15" x14ac:dyDescent="0.5">
      <c r="A1590" t="s">
        <v>52</v>
      </c>
      <c r="B1590">
        <v>0</v>
      </c>
    </row>
    <row r="1591" spans="1:14" ht="15" x14ac:dyDescent="0.5">
      <c r="A1591" t="s">
        <v>55</v>
      </c>
      <c r="B1591">
        <v>0</v>
      </c>
    </row>
    <row r="1592" spans="1:14" ht="15" x14ac:dyDescent="0.5">
      <c r="A1592" t="s">
        <v>53</v>
      </c>
      <c r="B1592">
        <v>0</v>
      </c>
    </row>
    <row r="1593" spans="1:14" ht="15" x14ac:dyDescent="0.5">
      <c r="A1593" t="s">
        <v>51</v>
      </c>
      <c r="B1593">
        <v>0</v>
      </c>
    </row>
    <row r="1594" spans="1:14" ht="15" x14ac:dyDescent="0.5">
      <c r="A1594" t="s">
        <v>54</v>
      </c>
      <c r="B1594">
        <v>0</v>
      </c>
    </row>
    <row r="1595" spans="1:14" ht="15" x14ac:dyDescent="0.5">
      <c r="A1595" t="s">
        <v>0</v>
      </c>
      <c r="B1595" t="s">
        <v>83</v>
      </c>
      <c r="C1595" t="s">
        <v>15</v>
      </c>
      <c r="D1595" t="s">
        <v>16</v>
      </c>
      <c r="E1595" t="s">
        <v>17</v>
      </c>
      <c r="F1595" t="s">
        <v>18</v>
      </c>
      <c r="G1595" t="s">
        <v>19</v>
      </c>
      <c r="H1595" t="s">
        <v>20</v>
      </c>
      <c r="I1595" t="s">
        <v>21</v>
      </c>
      <c r="J1595" t="s">
        <v>22</v>
      </c>
      <c r="K1595" t="s">
        <v>23</v>
      </c>
      <c r="L1595" t="s">
        <v>24</v>
      </c>
      <c r="M1595" t="s">
        <v>25</v>
      </c>
      <c r="N1595" t="s">
        <v>26</v>
      </c>
    </row>
    <row r="1596" spans="1:14" ht="15" x14ac:dyDescent="0.5">
      <c r="A1596" t="s">
        <v>13</v>
      </c>
      <c r="B1596">
        <v>3</v>
      </c>
      <c r="C1596">
        <v>710</v>
      </c>
      <c r="D1596">
        <v>80</v>
      </c>
      <c r="E1596">
        <v>207</v>
      </c>
      <c r="F1596">
        <v>769</v>
      </c>
      <c r="G1596">
        <v>1026</v>
      </c>
      <c r="H1596">
        <v>87</v>
      </c>
      <c r="I1596">
        <v>182</v>
      </c>
      <c r="J1596">
        <v>479</v>
      </c>
      <c r="K1596">
        <v>0</v>
      </c>
      <c r="L1596">
        <v>0</v>
      </c>
      <c r="M1596">
        <v>0</v>
      </c>
      <c r="N1596">
        <v>0</v>
      </c>
    </row>
    <row r="1597" spans="1:14" ht="15" x14ac:dyDescent="0.5">
      <c r="A1597" t="s">
        <v>84</v>
      </c>
      <c r="B1597" t="s">
        <v>0</v>
      </c>
      <c r="C1597" t="s">
        <v>85</v>
      </c>
      <c r="D1597" t="s">
        <v>86</v>
      </c>
      <c r="E1597" t="s">
        <v>87</v>
      </c>
      <c r="F1597" t="s">
        <v>88</v>
      </c>
      <c r="G1597" t="s">
        <v>89</v>
      </c>
      <c r="H1597" t="s">
        <v>90</v>
      </c>
    </row>
    <row r="1598" spans="1:14" ht="15" x14ac:dyDescent="0.5">
      <c r="A1598" t="s">
        <v>93</v>
      </c>
      <c r="B1598" t="s">
        <v>13</v>
      </c>
      <c r="C1598">
        <v>0.44733861834654498</v>
      </c>
      <c r="D1598">
        <v>0.36994656715938101</v>
      </c>
      <c r="E1598">
        <v>0.45014855156370598</v>
      </c>
      <c r="F1598">
        <v>0.56455266138165305</v>
      </c>
      <c r="G1598">
        <v>0.48514973942648298</v>
      </c>
      <c r="H1598">
        <v>0.56441937516660501</v>
      </c>
    </row>
    <row r="1599" spans="1:14" ht="15" x14ac:dyDescent="0.5">
      <c r="A1599" t="s">
        <v>91</v>
      </c>
      <c r="B1599" t="s">
        <v>13</v>
      </c>
      <c r="C1599">
        <v>0.62739571589627896</v>
      </c>
      <c r="D1599">
        <v>0.61102394242434699</v>
      </c>
      <c r="E1599">
        <v>0.68232206361431602</v>
      </c>
      <c r="F1599">
        <v>0.72998872604284104</v>
      </c>
      <c r="G1599">
        <v>0.72592742059170901</v>
      </c>
      <c r="H1599">
        <v>0.784549436154938</v>
      </c>
    </row>
    <row r="1600" spans="1:14" ht="15" x14ac:dyDescent="0.5">
      <c r="A1600" t="s">
        <v>27</v>
      </c>
    </row>
    <row r="1601" spans="1:2" ht="15" x14ac:dyDescent="0.5">
      <c r="A1601" t="s">
        <v>28</v>
      </c>
      <c r="B1601" t="s">
        <v>29</v>
      </c>
    </row>
    <row r="1602" spans="1:2" ht="15" x14ac:dyDescent="0.5">
      <c r="A1602" t="s">
        <v>57</v>
      </c>
      <c r="B1602">
        <v>0</v>
      </c>
    </row>
    <row r="1603" spans="1:2" ht="15" x14ac:dyDescent="0.5">
      <c r="A1603" t="s">
        <v>58</v>
      </c>
      <c r="B1603">
        <v>0</v>
      </c>
    </row>
    <row r="1604" spans="1:2" ht="15" x14ac:dyDescent="0.5">
      <c r="A1604" t="s">
        <v>46</v>
      </c>
      <c r="B1604">
        <v>1</v>
      </c>
    </row>
    <row r="1605" spans="1:2" ht="15" x14ac:dyDescent="0.5">
      <c r="A1605" t="s">
        <v>59</v>
      </c>
      <c r="B1605">
        <v>0</v>
      </c>
    </row>
    <row r="1606" spans="1:2" ht="15" x14ac:dyDescent="0.5">
      <c r="A1606" t="s">
        <v>38</v>
      </c>
      <c r="B1606">
        <v>191</v>
      </c>
    </row>
    <row r="1607" spans="1:2" ht="15" x14ac:dyDescent="0.5">
      <c r="A1607" t="s">
        <v>39</v>
      </c>
      <c r="B1607">
        <v>243</v>
      </c>
    </row>
    <row r="1608" spans="1:2" ht="15" x14ac:dyDescent="0.5">
      <c r="A1608" t="s">
        <v>60</v>
      </c>
      <c r="B1608">
        <v>0</v>
      </c>
    </row>
    <row r="1609" spans="1:2" ht="15" x14ac:dyDescent="0.5">
      <c r="A1609" t="s">
        <v>41</v>
      </c>
      <c r="B1609">
        <v>2</v>
      </c>
    </row>
    <row r="1610" spans="1:2" ht="15" x14ac:dyDescent="0.5">
      <c r="A1610" t="s">
        <v>35</v>
      </c>
      <c r="B1610">
        <v>29</v>
      </c>
    </row>
    <row r="1611" spans="1:2" ht="15" x14ac:dyDescent="0.5">
      <c r="A1611" t="s">
        <v>33</v>
      </c>
      <c r="B1611">
        <v>196</v>
      </c>
    </row>
    <row r="1612" spans="1:2" ht="15" x14ac:dyDescent="0.5">
      <c r="A1612" t="s">
        <v>61</v>
      </c>
      <c r="B1612">
        <v>0</v>
      </c>
    </row>
    <row r="1613" spans="1:2" ht="15" x14ac:dyDescent="0.5">
      <c r="A1613" t="s">
        <v>36</v>
      </c>
      <c r="B1613">
        <v>3</v>
      </c>
    </row>
    <row r="1614" spans="1:2" ht="15" x14ac:dyDescent="0.5">
      <c r="A1614" t="s">
        <v>34</v>
      </c>
      <c r="B1614">
        <v>42</v>
      </c>
    </row>
    <row r="1615" spans="1:2" ht="15" x14ac:dyDescent="0.5">
      <c r="A1615" t="s">
        <v>62</v>
      </c>
      <c r="B1615">
        <v>0</v>
      </c>
    </row>
    <row r="1616" spans="1:2" ht="15" x14ac:dyDescent="0.5">
      <c r="A1616" t="s">
        <v>37</v>
      </c>
      <c r="B1616">
        <v>3</v>
      </c>
    </row>
    <row r="1617" spans="1:2" ht="15" x14ac:dyDescent="0.5">
      <c r="A1617" t="s">
        <v>30</v>
      </c>
    </row>
    <row r="1618" spans="1:2" ht="15" x14ac:dyDescent="0.5">
      <c r="A1618" t="s">
        <v>28</v>
      </c>
      <c r="B1618" t="s">
        <v>29</v>
      </c>
    </row>
    <row r="1619" spans="1:2" ht="15" x14ac:dyDescent="0.5">
      <c r="A1619" t="s">
        <v>57</v>
      </c>
      <c r="B1619">
        <v>0</v>
      </c>
    </row>
    <row r="1620" spans="1:2" ht="15" x14ac:dyDescent="0.5">
      <c r="A1620" t="s">
        <v>58</v>
      </c>
      <c r="B1620">
        <v>0</v>
      </c>
    </row>
    <row r="1621" spans="1:2" ht="15" x14ac:dyDescent="0.5">
      <c r="A1621" t="s">
        <v>46</v>
      </c>
      <c r="B1621">
        <v>0</v>
      </c>
    </row>
    <row r="1622" spans="1:2" ht="15" x14ac:dyDescent="0.5">
      <c r="A1622" t="s">
        <v>59</v>
      </c>
      <c r="B1622">
        <v>0</v>
      </c>
    </row>
    <row r="1623" spans="1:2" ht="15" x14ac:dyDescent="0.5">
      <c r="A1623" t="s">
        <v>38</v>
      </c>
      <c r="B1623">
        <v>21</v>
      </c>
    </row>
    <row r="1624" spans="1:2" ht="15" x14ac:dyDescent="0.5">
      <c r="A1624" t="s">
        <v>39</v>
      </c>
      <c r="B1624">
        <v>18</v>
      </c>
    </row>
    <row r="1625" spans="1:2" ht="15" x14ac:dyDescent="0.5">
      <c r="A1625" t="s">
        <v>60</v>
      </c>
      <c r="B1625">
        <v>0</v>
      </c>
    </row>
    <row r="1626" spans="1:2" ht="15" x14ac:dyDescent="0.5">
      <c r="A1626" t="s">
        <v>41</v>
      </c>
      <c r="B1626">
        <v>0</v>
      </c>
    </row>
    <row r="1627" spans="1:2" ht="15" x14ac:dyDescent="0.5">
      <c r="A1627" t="s">
        <v>35</v>
      </c>
      <c r="B1627">
        <v>8</v>
      </c>
    </row>
    <row r="1628" spans="1:2" ht="15" x14ac:dyDescent="0.5">
      <c r="A1628" t="s">
        <v>33</v>
      </c>
      <c r="B1628">
        <v>28</v>
      </c>
    </row>
    <row r="1629" spans="1:2" ht="15" x14ac:dyDescent="0.5">
      <c r="A1629" t="s">
        <v>61</v>
      </c>
      <c r="B1629">
        <v>0</v>
      </c>
    </row>
    <row r="1630" spans="1:2" ht="15" x14ac:dyDescent="0.5">
      <c r="A1630" t="s">
        <v>36</v>
      </c>
      <c r="B1630">
        <v>1</v>
      </c>
    </row>
    <row r="1631" spans="1:2" ht="15" x14ac:dyDescent="0.5">
      <c r="A1631" t="s">
        <v>34</v>
      </c>
      <c r="B1631">
        <v>2</v>
      </c>
    </row>
    <row r="1632" spans="1:2" ht="15" x14ac:dyDescent="0.5">
      <c r="A1632" t="s">
        <v>62</v>
      </c>
      <c r="B1632">
        <v>0</v>
      </c>
    </row>
    <row r="1633" spans="1:2" ht="15" x14ac:dyDescent="0.5">
      <c r="A1633" t="s">
        <v>37</v>
      </c>
      <c r="B1633">
        <v>2</v>
      </c>
    </row>
    <row r="1634" spans="1:2" ht="15" x14ac:dyDescent="0.5">
      <c r="A1634" t="s">
        <v>31</v>
      </c>
    </row>
    <row r="1635" spans="1:2" ht="15" x14ac:dyDescent="0.5">
      <c r="A1635" t="s">
        <v>28</v>
      </c>
      <c r="B1635" t="s">
        <v>29</v>
      </c>
    </row>
    <row r="1636" spans="1:2" ht="15" x14ac:dyDescent="0.5">
      <c r="A1636" t="s">
        <v>57</v>
      </c>
      <c r="B1636">
        <v>0</v>
      </c>
    </row>
    <row r="1637" spans="1:2" ht="15" x14ac:dyDescent="0.5">
      <c r="A1637" t="s">
        <v>58</v>
      </c>
      <c r="B1637">
        <v>0</v>
      </c>
    </row>
    <row r="1638" spans="1:2" ht="15" x14ac:dyDescent="0.5">
      <c r="A1638" t="s">
        <v>46</v>
      </c>
      <c r="B1638">
        <v>0</v>
      </c>
    </row>
    <row r="1639" spans="1:2" ht="15" x14ac:dyDescent="0.5">
      <c r="A1639" t="s">
        <v>59</v>
      </c>
      <c r="B1639">
        <v>0</v>
      </c>
    </row>
    <row r="1640" spans="1:2" ht="15" x14ac:dyDescent="0.5">
      <c r="A1640" t="s">
        <v>38</v>
      </c>
      <c r="B1640">
        <v>59</v>
      </c>
    </row>
    <row r="1641" spans="1:2" ht="15" x14ac:dyDescent="0.5">
      <c r="A1641" t="s">
        <v>39</v>
      </c>
      <c r="B1641">
        <v>30</v>
      </c>
    </row>
    <row r="1642" spans="1:2" ht="15" x14ac:dyDescent="0.5">
      <c r="A1642" t="s">
        <v>60</v>
      </c>
      <c r="B1642">
        <v>0</v>
      </c>
    </row>
    <row r="1643" spans="1:2" ht="15" x14ac:dyDescent="0.5">
      <c r="A1643" t="s">
        <v>41</v>
      </c>
      <c r="B1643">
        <v>0</v>
      </c>
    </row>
    <row r="1644" spans="1:2" ht="15" x14ac:dyDescent="0.5">
      <c r="A1644" t="s">
        <v>35</v>
      </c>
      <c r="B1644">
        <v>19</v>
      </c>
    </row>
    <row r="1645" spans="1:2" ht="15" x14ac:dyDescent="0.5">
      <c r="A1645" t="s">
        <v>33</v>
      </c>
      <c r="B1645">
        <v>80</v>
      </c>
    </row>
    <row r="1646" spans="1:2" ht="15" x14ac:dyDescent="0.5">
      <c r="A1646" t="s">
        <v>61</v>
      </c>
      <c r="B1646">
        <v>0</v>
      </c>
    </row>
    <row r="1647" spans="1:2" ht="15" x14ac:dyDescent="0.5">
      <c r="A1647" t="s">
        <v>36</v>
      </c>
      <c r="B1647">
        <v>0</v>
      </c>
    </row>
    <row r="1648" spans="1:2" ht="15" x14ac:dyDescent="0.5">
      <c r="A1648" t="s">
        <v>34</v>
      </c>
      <c r="B1648">
        <v>18</v>
      </c>
    </row>
    <row r="1649" spans="1:2" ht="15" x14ac:dyDescent="0.5">
      <c r="A1649" t="s">
        <v>62</v>
      </c>
      <c r="B1649">
        <v>0</v>
      </c>
    </row>
    <row r="1650" spans="1:2" ht="15" x14ac:dyDescent="0.5">
      <c r="A1650" t="s">
        <v>37</v>
      </c>
      <c r="B1650">
        <v>1</v>
      </c>
    </row>
    <row r="1651" spans="1:2" ht="15" x14ac:dyDescent="0.5">
      <c r="A1651" t="s">
        <v>32</v>
      </c>
    </row>
    <row r="1652" spans="1:2" ht="15" x14ac:dyDescent="0.5">
      <c r="A1652" t="s">
        <v>28</v>
      </c>
      <c r="B1652" t="s">
        <v>29</v>
      </c>
    </row>
    <row r="1653" spans="1:2" ht="15" x14ac:dyDescent="0.5">
      <c r="A1653" t="s">
        <v>57</v>
      </c>
      <c r="B1653">
        <v>0</v>
      </c>
    </row>
    <row r="1654" spans="1:2" ht="15" x14ac:dyDescent="0.5">
      <c r="A1654" t="s">
        <v>58</v>
      </c>
      <c r="B1654">
        <v>0</v>
      </c>
    </row>
    <row r="1655" spans="1:2" ht="15" x14ac:dyDescent="0.5">
      <c r="A1655" t="s">
        <v>46</v>
      </c>
      <c r="B1655">
        <v>0</v>
      </c>
    </row>
    <row r="1656" spans="1:2" ht="15" x14ac:dyDescent="0.5">
      <c r="A1656" t="s">
        <v>59</v>
      </c>
      <c r="B1656">
        <v>0</v>
      </c>
    </row>
    <row r="1657" spans="1:2" ht="15" x14ac:dyDescent="0.5">
      <c r="A1657" t="s">
        <v>38</v>
      </c>
      <c r="B1657">
        <v>263</v>
      </c>
    </row>
    <row r="1658" spans="1:2" ht="15" x14ac:dyDescent="0.5">
      <c r="A1658" t="s">
        <v>39</v>
      </c>
      <c r="B1658">
        <v>25</v>
      </c>
    </row>
    <row r="1659" spans="1:2" ht="15" x14ac:dyDescent="0.5">
      <c r="A1659" t="s">
        <v>60</v>
      </c>
      <c r="B1659">
        <v>0</v>
      </c>
    </row>
    <row r="1660" spans="1:2" ht="15" x14ac:dyDescent="0.5">
      <c r="A1660" t="s">
        <v>41</v>
      </c>
      <c r="B1660">
        <v>0</v>
      </c>
    </row>
    <row r="1661" spans="1:2" ht="15" x14ac:dyDescent="0.5">
      <c r="A1661" t="s">
        <v>35</v>
      </c>
      <c r="B1661">
        <v>211</v>
      </c>
    </row>
    <row r="1662" spans="1:2" ht="15" x14ac:dyDescent="0.5">
      <c r="A1662" t="s">
        <v>33</v>
      </c>
      <c r="B1662">
        <v>325</v>
      </c>
    </row>
    <row r="1663" spans="1:2" ht="15" x14ac:dyDescent="0.5">
      <c r="A1663" t="s">
        <v>61</v>
      </c>
      <c r="B1663">
        <v>0</v>
      </c>
    </row>
    <row r="1664" spans="1:2" ht="15" x14ac:dyDescent="0.5">
      <c r="A1664" t="s">
        <v>36</v>
      </c>
      <c r="B1664">
        <v>5</v>
      </c>
    </row>
    <row r="1665" spans="1:2" ht="15" x14ac:dyDescent="0.5">
      <c r="A1665" t="s">
        <v>34</v>
      </c>
      <c r="B1665">
        <v>193</v>
      </c>
    </row>
    <row r="1666" spans="1:2" ht="15" x14ac:dyDescent="0.5">
      <c r="A1666" t="s">
        <v>62</v>
      </c>
      <c r="B1666">
        <v>0</v>
      </c>
    </row>
    <row r="1667" spans="1:2" ht="15" x14ac:dyDescent="0.5">
      <c r="A1667" t="s">
        <v>37</v>
      </c>
      <c r="B1667">
        <v>4</v>
      </c>
    </row>
    <row r="1668" spans="1:2" ht="15" x14ac:dyDescent="0.5">
      <c r="A1668" t="s">
        <v>40</v>
      </c>
    </row>
    <row r="1669" spans="1:2" ht="15" x14ac:dyDescent="0.5">
      <c r="A1669" t="s">
        <v>28</v>
      </c>
      <c r="B1669" t="s">
        <v>29</v>
      </c>
    </row>
    <row r="1670" spans="1:2" ht="15" x14ac:dyDescent="0.5">
      <c r="A1670" t="s">
        <v>57</v>
      </c>
      <c r="B1670">
        <v>0</v>
      </c>
    </row>
    <row r="1671" spans="1:2" ht="15" x14ac:dyDescent="0.5">
      <c r="A1671" t="s">
        <v>58</v>
      </c>
      <c r="B1671">
        <v>0</v>
      </c>
    </row>
    <row r="1672" spans="1:2" ht="15" x14ac:dyDescent="0.5">
      <c r="A1672" t="s">
        <v>46</v>
      </c>
      <c r="B1672">
        <v>0</v>
      </c>
    </row>
    <row r="1673" spans="1:2" ht="15" x14ac:dyDescent="0.5">
      <c r="A1673" t="s">
        <v>59</v>
      </c>
      <c r="B1673">
        <v>0</v>
      </c>
    </row>
    <row r="1674" spans="1:2" ht="15" x14ac:dyDescent="0.5">
      <c r="A1674" t="s">
        <v>38</v>
      </c>
      <c r="B1674">
        <v>17</v>
      </c>
    </row>
    <row r="1675" spans="1:2" ht="15" x14ac:dyDescent="0.5">
      <c r="A1675" t="s">
        <v>39</v>
      </c>
      <c r="B1675">
        <v>2</v>
      </c>
    </row>
    <row r="1676" spans="1:2" ht="15" x14ac:dyDescent="0.5">
      <c r="A1676" t="s">
        <v>60</v>
      </c>
      <c r="B1676">
        <v>0</v>
      </c>
    </row>
    <row r="1677" spans="1:2" ht="15" x14ac:dyDescent="0.5">
      <c r="A1677" t="s">
        <v>41</v>
      </c>
      <c r="B1677">
        <v>0</v>
      </c>
    </row>
    <row r="1678" spans="1:2" ht="15" x14ac:dyDescent="0.5">
      <c r="A1678" t="s">
        <v>35</v>
      </c>
      <c r="B1678">
        <v>21</v>
      </c>
    </row>
    <row r="1679" spans="1:2" ht="15" x14ac:dyDescent="0.5">
      <c r="A1679" t="s">
        <v>33</v>
      </c>
      <c r="B1679">
        <v>42</v>
      </c>
    </row>
    <row r="1680" spans="1:2" ht="15" x14ac:dyDescent="0.5">
      <c r="A1680" t="s">
        <v>61</v>
      </c>
      <c r="B1680">
        <v>0</v>
      </c>
    </row>
    <row r="1681" spans="1:2" ht="15" x14ac:dyDescent="0.5">
      <c r="A1681" t="s">
        <v>36</v>
      </c>
      <c r="B1681">
        <v>0</v>
      </c>
    </row>
    <row r="1682" spans="1:2" ht="15" x14ac:dyDescent="0.5">
      <c r="A1682" t="s">
        <v>34</v>
      </c>
      <c r="B1682">
        <v>5</v>
      </c>
    </row>
    <row r="1683" spans="1:2" ht="15" x14ac:dyDescent="0.5">
      <c r="A1683" t="s">
        <v>62</v>
      </c>
      <c r="B1683">
        <v>0</v>
      </c>
    </row>
    <row r="1684" spans="1:2" ht="15" x14ac:dyDescent="0.5">
      <c r="A1684" t="s">
        <v>37</v>
      </c>
      <c r="B1684">
        <v>0</v>
      </c>
    </row>
    <row r="1685" spans="1:2" ht="15" x14ac:dyDescent="0.5">
      <c r="A1685" t="s">
        <v>42</v>
      </c>
    </row>
    <row r="1686" spans="1:2" ht="15" x14ac:dyDescent="0.5">
      <c r="A1686" t="s">
        <v>28</v>
      </c>
      <c r="B1686" t="s">
        <v>29</v>
      </c>
    </row>
    <row r="1687" spans="1:2" ht="15" x14ac:dyDescent="0.5">
      <c r="A1687" t="s">
        <v>57</v>
      </c>
      <c r="B1687">
        <v>0</v>
      </c>
    </row>
    <row r="1688" spans="1:2" ht="15" x14ac:dyDescent="0.5">
      <c r="A1688" t="s">
        <v>58</v>
      </c>
      <c r="B1688">
        <v>0</v>
      </c>
    </row>
    <row r="1689" spans="1:2" ht="15" x14ac:dyDescent="0.5">
      <c r="A1689" t="s">
        <v>46</v>
      </c>
      <c r="B1689">
        <v>0</v>
      </c>
    </row>
    <row r="1690" spans="1:2" ht="15" x14ac:dyDescent="0.5">
      <c r="A1690" t="s">
        <v>59</v>
      </c>
      <c r="B1690">
        <v>0</v>
      </c>
    </row>
    <row r="1691" spans="1:2" ht="15" x14ac:dyDescent="0.5">
      <c r="A1691" t="s">
        <v>38</v>
      </c>
      <c r="B1691">
        <v>35</v>
      </c>
    </row>
    <row r="1692" spans="1:2" ht="15" x14ac:dyDescent="0.5">
      <c r="A1692" t="s">
        <v>39</v>
      </c>
      <c r="B1692">
        <v>9</v>
      </c>
    </row>
    <row r="1693" spans="1:2" ht="15" x14ac:dyDescent="0.5">
      <c r="A1693" t="s">
        <v>60</v>
      </c>
      <c r="B1693">
        <v>0</v>
      </c>
    </row>
    <row r="1694" spans="1:2" ht="15" x14ac:dyDescent="0.5">
      <c r="A1694" t="s">
        <v>41</v>
      </c>
      <c r="B1694">
        <v>0</v>
      </c>
    </row>
    <row r="1695" spans="1:2" ht="15" x14ac:dyDescent="0.5">
      <c r="A1695" t="s">
        <v>35</v>
      </c>
      <c r="B1695">
        <v>27</v>
      </c>
    </row>
    <row r="1696" spans="1:2" ht="15" x14ac:dyDescent="0.5">
      <c r="A1696" t="s">
        <v>33</v>
      </c>
      <c r="B1696">
        <v>95</v>
      </c>
    </row>
    <row r="1697" spans="1:2" ht="15" x14ac:dyDescent="0.5">
      <c r="A1697" t="s">
        <v>61</v>
      </c>
      <c r="B1697">
        <v>0</v>
      </c>
    </row>
    <row r="1698" spans="1:2" ht="15" x14ac:dyDescent="0.5">
      <c r="A1698" t="s">
        <v>36</v>
      </c>
      <c r="B1698">
        <v>0</v>
      </c>
    </row>
    <row r="1699" spans="1:2" ht="15" x14ac:dyDescent="0.5">
      <c r="A1699" t="s">
        <v>34</v>
      </c>
      <c r="B1699">
        <v>15</v>
      </c>
    </row>
    <row r="1700" spans="1:2" ht="15" x14ac:dyDescent="0.5">
      <c r="A1700" t="s">
        <v>62</v>
      </c>
      <c r="B1700">
        <v>0</v>
      </c>
    </row>
    <row r="1701" spans="1:2" ht="15" x14ac:dyDescent="0.5">
      <c r="A1701" t="s">
        <v>37</v>
      </c>
      <c r="B1701">
        <v>1</v>
      </c>
    </row>
    <row r="1702" spans="1:2" ht="15" x14ac:dyDescent="0.5">
      <c r="A1702" t="s">
        <v>43</v>
      </c>
    </row>
    <row r="1703" spans="1:2" ht="15" x14ac:dyDescent="0.5">
      <c r="A1703" t="s">
        <v>28</v>
      </c>
      <c r="B1703" t="s">
        <v>29</v>
      </c>
    </row>
    <row r="1704" spans="1:2" ht="15" x14ac:dyDescent="0.5">
      <c r="A1704" t="s">
        <v>56</v>
      </c>
      <c r="B1704">
        <v>0</v>
      </c>
    </row>
    <row r="1705" spans="1:2" ht="15" x14ac:dyDescent="0.5">
      <c r="A1705" t="s">
        <v>52</v>
      </c>
      <c r="B1705">
        <v>0</v>
      </c>
    </row>
    <row r="1706" spans="1:2" ht="15" x14ac:dyDescent="0.5">
      <c r="A1706" t="s">
        <v>55</v>
      </c>
      <c r="B1706">
        <v>0</v>
      </c>
    </row>
    <row r="1707" spans="1:2" ht="15" x14ac:dyDescent="0.5">
      <c r="A1707" t="s">
        <v>53</v>
      </c>
      <c r="B1707">
        <v>0</v>
      </c>
    </row>
    <row r="1708" spans="1:2" ht="15" x14ac:dyDescent="0.5">
      <c r="A1708" t="s">
        <v>51</v>
      </c>
      <c r="B1708">
        <v>0</v>
      </c>
    </row>
    <row r="1709" spans="1:2" ht="15" x14ac:dyDescent="0.5">
      <c r="A1709" t="s">
        <v>54</v>
      </c>
      <c r="B1709">
        <v>0</v>
      </c>
    </row>
    <row r="1710" spans="1:2" ht="15" x14ac:dyDescent="0.5">
      <c r="A1710" t="s">
        <v>44</v>
      </c>
    </row>
    <row r="1711" spans="1:2" ht="15" x14ac:dyDescent="0.5">
      <c r="A1711" t="s">
        <v>28</v>
      </c>
      <c r="B1711" t="s">
        <v>29</v>
      </c>
    </row>
    <row r="1712" spans="1:2" ht="15" x14ac:dyDescent="0.5">
      <c r="A1712" t="s">
        <v>56</v>
      </c>
      <c r="B1712">
        <v>0</v>
      </c>
    </row>
    <row r="1713" spans="1:14" ht="15" x14ac:dyDescent="0.5">
      <c r="A1713" t="s">
        <v>52</v>
      </c>
      <c r="B1713">
        <v>0</v>
      </c>
    </row>
    <row r="1714" spans="1:14" ht="15" x14ac:dyDescent="0.5">
      <c r="A1714" t="s">
        <v>55</v>
      </c>
      <c r="B1714">
        <v>0</v>
      </c>
    </row>
    <row r="1715" spans="1:14" ht="15" x14ac:dyDescent="0.5">
      <c r="A1715" t="s">
        <v>53</v>
      </c>
      <c r="B1715">
        <v>0</v>
      </c>
    </row>
    <row r="1716" spans="1:14" ht="15" x14ac:dyDescent="0.5">
      <c r="A1716" t="s">
        <v>51</v>
      </c>
      <c r="B1716">
        <v>0</v>
      </c>
    </row>
    <row r="1717" spans="1:14" ht="15" x14ac:dyDescent="0.5">
      <c r="A1717" t="s">
        <v>54</v>
      </c>
      <c r="B1717">
        <v>0</v>
      </c>
    </row>
    <row r="1718" spans="1:14" ht="15" x14ac:dyDescent="0.5">
      <c r="A1718" t="s">
        <v>45</v>
      </c>
    </row>
    <row r="1719" spans="1:14" ht="15" x14ac:dyDescent="0.5">
      <c r="A1719" t="s">
        <v>28</v>
      </c>
      <c r="B1719" t="s">
        <v>29</v>
      </c>
    </row>
    <row r="1720" spans="1:14" ht="15" x14ac:dyDescent="0.5">
      <c r="A1720" t="s">
        <v>56</v>
      </c>
      <c r="B1720">
        <v>0</v>
      </c>
    </row>
    <row r="1721" spans="1:14" ht="15" x14ac:dyDescent="0.5">
      <c r="A1721" t="s">
        <v>52</v>
      </c>
      <c r="B1721">
        <v>0</v>
      </c>
    </row>
    <row r="1722" spans="1:14" ht="15" x14ac:dyDescent="0.5">
      <c r="A1722" t="s">
        <v>55</v>
      </c>
      <c r="B1722">
        <v>0</v>
      </c>
    </row>
    <row r="1723" spans="1:14" ht="15" x14ac:dyDescent="0.5">
      <c r="A1723" t="s">
        <v>53</v>
      </c>
      <c r="B1723">
        <v>0</v>
      </c>
    </row>
    <row r="1724" spans="1:14" ht="15" x14ac:dyDescent="0.5">
      <c r="A1724" t="s">
        <v>51</v>
      </c>
      <c r="B1724">
        <v>0</v>
      </c>
    </row>
    <row r="1725" spans="1:14" ht="15" x14ac:dyDescent="0.5">
      <c r="A1725" t="s">
        <v>54</v>
      </c>
      <c r="B1725">
        <v>0</v>
      </c>
    </row>
    <row r="1726" spans="1:14" ht="15" x14ac:dyDescent="0.5">
      <c r="A1726" t="s">
        <v>0</v>
      </c>
      <c r="B1726" t="s">
        <v>83</v>
      </c>
      <c r="C1726" t="s">
        <v>15</v>
      </c>
      <c r="D1726" t="s">
        <v>16</v>
      </c>
      <c r="E1726" t="s">
        <v>17</v>
      </c>
      <c r="F1726" t="s">
        <v>18</v>
      </c>
      <c r="G1726" t="s">
        <v>19</v>
      </c>
      <c r="H1726" t="s">
        <v>20</v>
      </c>
      <c r="I1726" t="s">
        <v>21</v>
      </c>
      <c r="J1726" t="s">
        <v>22</v>
      </c>
      <c r="K1726" t="s">
        <v>23</v>
      </c>
      <c r="L1726" t="s">
        <v>24</v>
      </c>
      <c r="M1726" t="s">
        <v>25</v>
      </c>
      <c r="N1726" t="s">
        <v>26</v>
      </c>
    </row>
    <row r="1727" spans="1:14" ht="15" x14ac:dyDescent="0.5">
      <c r="A1727" t="s">
        <v>14</v>
      </c>
      <c r="B1727" t="s">
        <v>81</v>
      </c>
      <c r="C1727">
        <v>330</v>
      </c>
      <c r="D1727">
        <v>62</v>
      </c>
      <c r="E1727">
        <v>62</v>
      </c>
      <c r="F1727">
        <v>440</v>
      </c>
      <c r="G1727">
        <v>417</v>
      </c>
      <c r="H1727">
        <v>57</v>
      </c>
      <c r="I1727">
        <v>68</v>
      </c>
      <c r="J1727">
        <v>350</v>
      </c>
      <c r="K1727">
        <v>0</v>
      </c>
      <c r="L1727">
        <v>0</v>
      </c>
      <c r="M1727">
        <v>0</v>
      </c>
      <c r="N1727">
        <v>0</v>
      </c>
    </row>
    <row r="1728" spans="1:14" ht="15" x14ac:dyDescent="0.5">
      <c r="A1728" t="s">
        <v>84</v>
      </c>
      <c r="B1728" t="s">
        <v>0</v>
      </c>
      <c r="C1728" t="s">
        <v>83</v>
      </c>
      <c r="D1728" t="s">
        <v>85</v>
      </c>
      <c r="E1728" t="s">
        <v>86</v>
      </c>
      <c r="F1728" t="s">
        <v>87</v>
      </c>
      <c r="G1728" t="s">
        <v>88</v>
      </c>
      <c r="H1728" t="s">
        <v>89</v>
      </c>
      <c r="I1728" t="s">
        <v>90</v>
      </c>
    </row>
    <row r="1729" spans="1:9" ht="15" x14ac:dyDescent="0.5">
      <c r="A1729" t="s">
        <v>93</v>
      </c>
      <c r="B1729" t="s">
        <v>14</v>
      </c>
      <c r="C1729" t="s">
        <v>81</v>
      </c>
      <c r="D1729">
        <v>0.43847874720357899</v>
      </c>
      <c r="E1729">
        <v>0.34066473228292898</v>
      </c>
      <c r="F1729">
        <v>0.45821115976781301</v>
      </c>
      <c r="G1729">
        <v>0.50782997762863502</v>
      </c>
      <c r="H1729">
        <v>0.41198176512311502</v>
      </c>
      <c r="I1729">
        <v>0.53315576488522498</v>
      </c>
    </row>
    <row r="1730" spans="1:9" ht="15" x14ac:dyDescent="0.5">
      <c r="A1730" t="s">
        <v>91</v>
      </c>
      <c r="B1730" t="s">
        <v>14</v>
      </c>
      <c r="C1730" t="s">
        <v>81</v>
      </c>
      <c r="D1730">
        <v>0.53139013452914796</v>
      </c>
      <c r="E1730">
        <v>0.49106976464128499</v>
      </c>
      <c r="F1730">
        <v>0.57186284754819205</v>
      </c>
      <c r="G1730">
        <v>0.60762331838564998</v>
      </c>
      <c r="H1730">
        <v>0.56544441256135702</v>
      </c>
      <c r="I1730">
        <v>0.64945374916625098</v>
      </c>
    </row>
    <row r="1731" spans="1:9" ht="15" x14ac:dyDescent="0.5">
      <c r="A1731" t="s">
        <v>27</v>
      </c>
    </row>
    <row r="1732" spans="1:9" ht="15" x14ac:dyDescent="0.5">
      <c r="A1732" t="s">
        <v>28</v>
      </c>
      <c r="B1732" t="s">
        <v>29</v>
      </c>
    </row>
    <row r="1733" spans="1:9" ht="15" x14ac:dyDescent="0.5">
      <c r="A1733" t="s">
        <v>57</v>
      </c>
      <c r="B1733">
        <v>0</v>
      </c>
    </row>
    <row r="1734" spans="1:9" ht="15" x14ac:dyDescent="0.5">
      <c r="A1734" t="s">
        <v>58</v>
      </c>
      <c r="B1734">
        <v>0</v>
      </c>
    </row>
    <row r="1735" spans="1:9" ht="15" x14ac:dyDescent="0.5">
      <c r="A1735" t="s">
        <v>46</v>
      </c>
      <c r="B1735">
        <v>0</v>
      </c>
    </row>
    <row r="1736" spans="1:9" ht="15" x14ac:dyDescent="0.5">
      <c r="A1736" t="s">
        <v>59</v>
      </c>
      <c r="B1736">
        <v>0</v>
      </c>
    </row>
    <row r="1737" spans="1:9" ht="15" x14ac:dyDescent="0.5">
      <c r="A1737" t="s">
        <v>38</v>
      </c>
      <c r="B1737">
        <v>94</v>
      </c>
    </row>
    <row r="1738" spans="1:9" ht="15" x14ac:dyDescent="0.5">
      <c r="A1738" t="s">
        <v>39</v>
      </c>
      <c r="B1738">
        <v>107</v>
      </c>
    </row>
    <row r="1739" spans="1:9" ht="15" x14ac:dyDescent="0.5">
      <c r="A1739" t="s">
        <v>60</v>
      </c>
      <c r="B1739">
        <v>0</v>
      </c>
    </row>
    <row r="1740" spans="1:9" ht="15" x14ac:dyDescent="0.5">
      <c r="A1740" t="s">
        <v>41</v>
      </c>
      <c r="B1740">
        <v>0</v>
      </c>
    </row>
    <row r="1741" spans="1:9" ht="15" x14ac:dyDescent="0.5">
      <c r="A1741" t="s">
        <v>35</v>
      </c>
      <c r="B1741">
        <v>19</v>
      </c>
    </row>
    <row r="1742" spans="1:9" ht="15" x14ac:dyDescent="0.5">
      <c r="A1742" t="s">
        <v>33</v>
      </c>
      <c r="B1742">
        <v>88</v>
      </c>
    </row>
    <row r="1743" spans="1:9" ht="15" x14ac:dyDescent="0.5">
      <c r="A1743" t="s">
        <v>61</v>
      </c>
      <c r="B1743">
        <v>0</v>
      </c>
    </row>
    <row r="1744" spans="1:9" ht="15" x14ac:dyDescent="0.5">
      <c r="A1744" t="s">
        <v>36</v>
      </c>
      <c r="B1744">
        <v>3</v>
      </c>
    </row>
    <row r="1745" spans="1:2" ht="15" x14ac:dyDescent="0.5">
      <c r="A1745" t="s">
        <v>34</v>
      </c>
      <c r="B1745">
        <v>17</v>
      </c>
    </row>
    <row r="1746" spans="1:2" ht="15" x14ac:dyDescent="0.5">
      <c r="A1746" t="s">
        <v>62</v>
      </c>
      <c r="B1746">
        <v>0</v>
      </c>
    </row>
    <row r="1747" spans="1:2" ht="15" x14ac:dyDescent="0.5">
      <c r="A1747" t="s">
        <v>37</v>
      </c>
      <c r="B1747">
        <v>2</v>
      </c>
    </row>
    <row r="1748" spans="1:2" ht="15" x14ac:dyDescent="0.5">
      <c r="A1748" t="s">
        <v>30</v>
      </c>
    </row>
    <row r="1749" spans="1:2" ht="15" x14ac:dyDescent="0.5">
      <c r="A1749" t="s">
        <v>28</v>
      </c>
      <c r="B1749" t="s">
        <v>29</v>
      </c>
    </row>
    <row r="1750" spans="1:2" ht="15" x14ac:dyDescent="0.5">
      <c r="A1750" t="s">
        <v>57</v>
      </c>
      <c r="B1750">
        <v>0</v>
      </c>
    </row>
    <row r="1751" spans="1:2" ht="15" x14ac:dyDescent="0.5">
      <c r="A1751" t="s">
        <v>58</v>
      </c>
      <c r="B1751">
        <v>0</v>
      </c>
    </row>
    <row r="1752" spans="1:2" ht="15" x14ac:dyDescent="0.5">
      <c r="A1752" t="s">
        <v>46</v>
      </c>
      <c r="B1752">
        <v>0</v>
      </c>
    </row>
    <row r="1753" spans="1:2" ht="15" x14ac:dyDescent="0.5">
      <c r="A1753" t="s">
        <v>59</v>
      </c>
      <c r="B1753">
        <v>0</v>
      </c>
    </row>
    <row r="1754" spans="1:2" ht="15" x14ac:dyDescent="0.5">
      <c r="A1754" t="s">
        <v>38</v>
      </c>
      <c r="B1754">
        <v>14</v>
      </c>
    </row>
    <row r="1755" spans="1:2" ht="15" x14ac:dyDescent="0.5">
      <c r="A1755" t="s">
        <v>39</v>
      </c>
      <c r="B1755">
        <v>14</v>
      </c>
    </row>
    <row r="1756" spans="1:2" ht="15" x14ac:dyDescent="0.5">
      <c r="A1756" t="s">
        <v>60</v>
      </c>
      <c r="B1756">
        <v>0</v>
      </c>
    </row>
    <row r="1757" spans="1:2" ht="15" x14ac:dyDescent="0.5">
      <c r="A1757" t="s">
        <v>41</v>
      </c>
      <c r="B1757">
        <v>0</v>
      </c>
    </row>
    <row r="1758" spans="1:2" ht="15" x14ac:dyDescent="0.5">
      <c r="A1758" t="s">
        <v>35</v>
      </c>
      <c r="B1758">
        <v>7</v>
      </c>
    </row>
    <row r="1759" spans="1:2" ht="15" x14ac:dyDescent="0.5">
      <c r="A1759" t="s">
        <v>33</v>
      </c>
      <c r="B1759">
        <v>26</v>
      </c>
    </row>
    <row r="1760" spans="1:2" ht="15" x14ac:dyDescent="0.5">
      <c r="A1760" t="s">
        <v>61</v>
      </c>
      <c r="B1760">
        <v>0</v>
      </c>
    </row>
    <row r="1761" spans="1:2" ht="15" x14ac:dyDescent="0.5">
      <c r="A1761" t="s">
        <v>36</v>
      </c>
      <c r="B1761">
        <v>0</v>
      </c>
    </row>
    <row r="1762" spans="1:2" ht="15" x14ac:dyDescent="0.5">
      <c r="A1762" t="s">
        <v>34</v>
      </c>
      <c r="B1762">
        <v>1</v>
      </c>
    </row>
    <row r="1763" spans="1:2" ht="15" x14ac:dyDescent="0.5">
      <c r="A1763" t="s">
        <v>62</v>
      </c>
      <c r="B1763">
        <v>0</v>
      </c>
    </row>
    <row r="1764" spans="1:2" ht="15" x14ac:dyDescent="0.5">
      <c r="A1764" t="s">
        <v>37</v>
      </c>
      <c r="B1764">
        <v>0</v>
      </c>
    </row>
    <row r="1765" spans="1:2" ht="15" x14ac:dyDescent="0.5">
      <c r="A1765" t="s">
        <v>31</v>
      </c>
    </row>
    <row r="1766" spans="1:2" ht="15" x14ac:dyDescent="0.5">
      <c r="A1766" t="s">
        <v>28</v>
      </c>
      <c r="B1766" t="s">
        <v>29</v>
      </c>
    </row>
    <row r="1767" spans="1:2" ht="15" x14ac:dyDescent="0.5">
      <c r="A1767" t="s">
        <v>57</v>
      </c>
      <c r="B1767">
        <v>0</v>
      </c>
    </row>
    <row r="1768" spans="1:2" ht="15" x14ac:dyDescent="0.5">
      <c r="A1768" t="s">
        <v>58</v>
      </c>
      <c r="B1768">
        <v>0</v>
      </c>
    </row>
    <row r="1769" spans="1:2" ht="15" x14ac:dyDescent="0.5">
      <c r="A1769" t="s">
        <v>46</v>
      </c>
      <c r="B1769">
        <v>0</v>
      </c>
    </row>
    <row r="1770" spans="1:2" ht="15" x14ac:dyDescent="0.5">
      <c r="A1770" t="s">
        <v>59</v>
      </c>
      <c r="B1770">
        <v>0</v>
      </c>
    </row>
    <row r="1771" spans="1:2" ht="15" x14ac:dyDescent="0.5">
      <c r="A1771" t="s">
        <v>38</v>
      </c>
      <c r="B1771">
        <v>28</v>
      </c>
    </row>
    <row r="1772" spans="1:2" ht="15" x14ac:dyDescent="0.5">
      <c r="A1772" t="s">
        <v>39</v>
      </c>
      <c r="B1772">
        <v>5</v>
      </c>
    </row>
    <row r="1773" spans="1:2" ht="15" x14ac:dyDescent="0.5">
      <c r="A1773" t="s">
        <v>60</v>
      </c>
      <c r="B1773">
        <v>0</v>
      </c>
    </row>
    <row r="1774" spans="1:2" ht="15" x14ac:dyDescent="0.5">
      <c r="A1774" t="s">
        <v>41</v>
      </c>
      <c r="B1774">
        <v>0</v>
      </c>
    </row>
    <row r="1775" spans="1:2" ht="15" x14ac:dyDescent="0.5">
      <c r="A1775" t="s">
        <v>35</v>
      </c>
      <c r="B1775">
        <v>9</v>
      </c>
    </row>
    <row r="1776" spans="1:2" ht="15" x14ac:dyDescent="0.5">
      <c r="A1776" t="s">
        <v>33</v>
      </c>
      <c r="B1776">
        <v>10</v>
      </c>
    </row>
    <row r="1777" spans="1:2" ht="15" x14ac:dyDescent="0.5">
      <c r="A1777" t="s">
        <v>61</v>
      </c>
      <c r="B1777">
        <v>0</v>
      </c>
    </row>
    <row r="1778" spans="1:2" ht="15" x14ac:dyDescent="0.5">
      <c r="A1778" t="s">
        <v>36</v>
      </c>
      <c r="B1778">
        <v>0</v>
      </c>
    </row>
    <row r="1779" spans="1:2" ht="15" x14ac:dyDescent="0.5">
      <c r="A1779" t="s">
        <v>34</v>
      </c>
      <c r="B1779">
        <v>9</v>
      </c>
    </row>
    <row r="1780" spans="1:2" ht="15" x14ac:dyDescent="0.5">
      <c r="A1780" t="s">
        <v>62</v>
      </c>
      <c r="B1780">
        <v>0</v>
      </c>
    </row>
    <row r="1781" spans="1:2" ht="15" x14ac:dyDescent="0.5">
      <c r="A1781" t="s">
        <v>37</v>
      </c>
      <c r="B1781">
        <v>1</v>
      </c>
    </row>
    <row r="1782" spans="1:2" ht="15" x14ac:dyDescent="0.5">
      <c r="A1782" t="s">
        <v>32</v>
      </c>
    </row>
    <row r="1783" spans="1:2" ht="15" x14ac:dyDescent="0.5">
      <c r="A1783" t="s">
        <v>28</v>
      </c>
      <c r="B1783" t="s">
        <v>29</v>
      </c>
    </row>
    <row r="1784" spans="1:2" ht="15" x14ac:dyDescent="0.5">
      <c r="A1784" t="s">
        <v>57</v>
      </c>
      <c r="B1784">
        <v>0</v>
      </c>
    </row>
    <row r="1785" spans="1:2" ht="15" x14ac:dyDescent="0.5">
      <c r="A1785" t="s">
        <v>58</v>
      </c>
      <c r="B1785">
        <v>0</v>
      </c>
    </row>
    <row r="1786" spans="1:2" ht="15" x14ac:dyDescent="0.5">
      <c r="A1786" t="s">
        <v>46</v>
      </c>
      <c r="B1786">
        <v>1</v>
      </c>
    </row>
    <row r="1787" spans="1:2" ht="15" x14ac:dyDescent="0.5">
      <c r="A1787" t="s">
        <v>59</v>
      </c>
      <c r="B1787">
        <v>0</v>
      </c>
    </row>
    <row r="1788" spans="1:2" ht="15" x14ac:dyDescent="0.5">
      <c r="A1788" t="s">
        <v>38</v>
      </c>
      <c r="B1788">
        <v>106</v>
      </c>
    </row>
    <row r="1789" spans="1:2" ht="15" x14ac:dyDescent="0.5">
      <c r="A1789" t="s">
        <v>39</v>
      </c>
      <c r="B1789">
        <v>2</v>
      </c>
    </row>
    <row r="1790" spans="1:2" ht="15" x14ac:dyDescent="0.5">
      <c r="A1790" t="s">
        <v>60</v>
      </c>
      <c r="B1790">
        <v>0</v>
      </c>
    </row>
    <row r="1791" spans="1:2" ht="15" x14ac:dyDescent="0.5">
      <c r="A1791" t="s">
        <v>41</v>
      </c>
      <c r="B1791">
        <v>1</v>
      </c>
    </row>
    <row r="1792" spans="1:2" ht="15" x14ac:dyDescent="0.5">
      <c r="A1792" t="s">
        <v>35</v>
      </c>
      <c r="B1792">
        <v>86</v>
      </c>
    </row>
    <row r="1793" spans="1:2" ht="15" x14ac:dyDescent="0.5">
      <c r="A1793" t="s">
        <v>33</v>
      </c>
      <c r="B1793">
        <v>146</v>
      </c>
    </row>
    <row r="1794" spans="1:2" ht="15" x14ac:dyDescent="0.5">
      <c r="A1794" t="s">
        <v>61</v>
      </c>
      <c r="B1794">
        <v>0</v>
      </c>
    </row>
    <row r="1795" spans="1:2" ht="15" x14ac:dyDescent="0.5">
      <c r="A1795" t="s">
        <v>36</v>
      </c>
      <c r="B1795">
        <v>3</v>
      </c>
    </row>
    <row r="1796" spans="1:2" ht="15" x14ac:dyDescent="0.5">
      <c r="A1796" t="s">
        <v>34</v>
      </c>
      <c r="B1796">
        <v>72</v>
      </c>
    </row>
    <row r="1797" spans="1:2" ht="15" x14ac:dyDescent="0.5">
      <c r="A1797" t="s">
        <v>62</v>
      </c>
      <c r="B1797">
        <v>0</v>
      </c>
    </row>
    <row r="1798" spans="1:2" ht="15" x14ac:dyDescent="0.5">
      <c r="A1798" t="s">
        <v>37</v>
      </c>
      <c r="B1798">
        <v>0</v>
      </c>
    </row>
    <row r="1799" spans="1:2" ht="15" x14ac:dyDescent="0.5">
      <c r="A1799" t="s">
        <v>40</v>
      </c>
    </row>
    <row r="1800" spans="1:2" ht="15" x14ac:dyDescent="0.5">
      <c r="A1800" t="s">
        <v>28</v>
      </c>
      <c r="B1800" t="s">
        <v>29</v>
      </c>
    </row>
    <row r="1801" spans="1:2" ht="15" x14ac:dyDescent="0.5">
      <c r="A1801" t="s">
        <v>57</v>
      </c>
      <c r="B1801">
        <v>0</v>
      </c>
    </row>
    <row r="1802" spans="1:2" ht="15" x14ac:dyDescent="0.5">
      <c r="A1802" t="s">
        <v>58</v>
      </c>
      <c r="B1802">
        <v>0</v>
      </c>
    </row>
    <row r="1803" spans="1:2" ht="15" x14ac:dyDescent="0.5">
      <c r="A1803" t="s">
        <v>46</v>
      </c>
      <c r="B1803">
        <v>0</v>
      </c>
    </row>
    <row r="1804" spans="1:2" ht="15" x14ac:dyDescent="0.5">
      <c r="A1804" t="s">
        <v>59</v>
      </c>
      <c r="B1804">
        <v>0</v>
      </c>
    </row>
    <row r="1805" spans="1:2" ht="15" x14ac:dyDescent="0.5">
      <c r="A1805" t="s">
        <v>38</v>
      </c>
      <c r="B1805">
        <v>7</v>
      </c>
    </row>
    <row r="1806" spans="1:2" ht="15" x14ac:dyDescent="0.5">
      <c r="A1806" t="s">
        <v>39</v>
      </c>
      <c r="B1806">
        <v>4</v>
      </c>
    </row>
    <row r="1807" spans="1:2" ht="15" x14ac:dyDescent="0.5">
      <c r="A1807" t="s">
        <v>60</v>
      </c>
      <c r="B1807">
        <v>0</v>
      </c>
    </row>
    <row r="1808" spans="1:2" ht="15" x14ac:dyDescent="0.5">
      <c r="A1808" t="s">
        <v>41</v>
      </c>
      <c r="B1808">
        <v>0</v>
      </c>
    </row>
    <row r="1809" spans="1:2" ht="15" x14ac:dyDescent="0.5">
      <c r="A1809" t="s">
        <v>35</v>
      </c>
      <c r="B1809">
        <v>16</v>
      </c>
    </row>
    <row r="1810" spans="1:2" ht="15" x14ac:dyDescent="0.5">
      <c r="A1810" t="s">
        <v>33</v>
      </c>
      <c r="B1810">
        <v>28</v>
      </c>
    </row>
    <row r="1811" spans="1:2" ht="15" x14ac:dyDescent="0.5">
      <c r="A1811" t="s">
        <v>61</v>
      </c>
      <c r="B1811">
        <v>0</v>
      </c>
    </row>
    <row r="1812" spans="1:2" ht="15" x14ac:dyDescent="0.5">
      <c r="A1812" t="s">
        <v>36</v>
      </c>
      <c r="B1812">
        <v>0</v>
      </c>
    </row>
    <row r="1813" spans="1:2" ht="15" x14ac:dyDescent="0.5">
      <c r="A1813" t="s">
        <v>34</v>
      </c>
      <c r="B1813">
        <v>1</v>
      </c>
    </row>
    <row r="1814" spans="1:2" ht="15" x14ac:dyDescent="0.5">
      <c r="A1814" t="s">
        <v>62</v>
      </c>
      <c r="B1814">
        <v>0</v>
      </c>
    </row>
    <row r="1815" spans="1:2" ht="15" x14ac:dyDescent="0.5">
      <c r="A1815" t="s">
        <v>37</v>
      </c>
      <c r="B1815">
        <v>1</v>
      </c>
    </row>
    <row r="1816" spans="1:2" ht="15" x14ac:dyDescent="0.5">
      <c r="A1816" t="s">
        <v>42</v>
      </c>
    </row>
    <row r="1817" spans="1:2" ht="15" x14ac:dyDescent="0.5">
      <c r="A1817" t="s">
        <v>28</v>
      </c>
      <c r="B1817" t="s">
        <v>29</v>
      </c>
    </row>
    <row r="1818" spans="1:2" ht="15" x14ac:dyDescent="0.5">
      <c r="A1818" t="s">
        <v>57</v>
      </c>
      <c r="B1818">
        <v>0</v>
      </c>
    </row>
    <row r="1819" spans="1:2" ht="15" x14ac:dyDescent="0.5">
      <c r="A1819" t="s">
        <v>58</v>
      </c>
      <c r="B1819">
        <v>0</v>
      </c>
    </row>
    <row r="1820" spans="1:2" ht="15" x14ac:dyDescent="0.5">
      <c r="A1820" t="s">
        <v>46</v>
      </c>
      <c r="B1820">
        <v>0</v>
      </c>
    </row>
    <row r="1821" spans="1:2" ht="15" x14ac:dyDescent="0.5">
      <c r="A1821" t="s">
        <v>59</v>
      </c>
      <c r="B1821">
        <v>0</v>
      </c>
    </row>
    <row r="1822" spans="1:2" ht="15" x14ac:dyDescent="0.5">
      <c r="A1822" t="s">
        <v>38</v>
      </c>
      <c r="B1822">
        <v>19</v>
      </c>
    </row>
    <row r="1823" spans="1:2" ht="15" x14ac:dyDescent="0.5">
      <c r="A1823" t="s">
        <v>39</v>
      </c>
      <c r="B1823">
        <v>1</v>
      </c>
    </row>
    <row r="1824" spans="1:2" ht="15" x14ac:dyDescent="0.5">
      <c r="A1824" t="s">
        <v>60</v>
      </c>
      <c r="B1824">
        <v>0</v>
      </c>
    </row>
    <row r="1825" spans="1:2" ht="15" x14ac:dyDescent="0.5">
      <c r="A1825" t="s">
        <v>41</v>
      </c>
      <c r="B1825">
        <v>0</v>
      </c>
    </row>
    <row r="1826" spans="1:2" ht="15" x14ac:dyDescent="0.5">
      <c r="A1826" t="s">
        <v>35</v>
      </c>
      <c r="B1826">
        <v>24</v>
      </c>
    </row>
    <row r="1827" spans="1:2" ht="15" x14ac:dyDescent="0.5">
      <c r="A1827" t="s">
        <v>33</v>
      </c>
      <c r="B1827">
        <v>21</v>
      </c>
    </row>
    <row r="1828" spans="1:2" ht="15" x14ac:dyDescent="0.5">
      <c r="A1828" t="s">
        <v>61</v>
      </c>
      <c r="B1828">
        <v>0</v>
      </c>
    </row>
    <row r="1829" spans="1:2" ht="15" x14ac:dyDescent="0.5">
      <c r="A1829" t="s">
        <v>36</v>
      </c>
      <c r="B1829">
        <v>0</v>
      </c>
    </row>
    <row r="1830" spans="1:2" ht="15" x14ac:dyDescent="0.5">
      <c r="A1830" t="s">
        <v>34</v>
      </c>
      <c r="B1830">
        <v>3</v>
      </c>
    </row>
    <row r="1831" spans="1:2" ht="15" x14ac:dyDescent="0.5">
      <c r="A1831" t="s">
        <v>62</v>
      </c>
      <c r="B1831">
        <v>0</v>
      </c>
    </row>
    <row r="1832" spans="1:2" ht="15" x14ac:dyDescent="0.5">
      <c r="A1832" t="s">
        <v>37</v>
      </c>
      <c r="B1832">
        <v>0</v>
      </c>
    </row>
    <row r="1833" spans="1:2" ht="15" x14ac:dyDescent="0.5">
      <c r="A1833" t="s">
        <v>43</v>
      </c>
    </row>
    <row r="1834" spans="1:2" ht="15" x14ac:dyDescent="0.5">
      <c r="A1834" t="s">
        <v>28</v>
      </c>
      <c r="B1834" t="s">
        <v>29</v>
      </c>
    </row>
    <row r="1835" spans="1:2" ht="15" x14ac:dyDescent="0.5">
      <c r="A1835" t="s">
        <v>56</v>
      </c>
      <c r="B1835">
        <v>0</v>
      </c>
    </row>
    <row r="1836" spans="1:2" ht="15" x14ac:dyDescent="0.5">
      <c r="A1836" t="s">
        <v>52</v>
      </c>
      <c r="B1836">
        <v>0</v>
      </c>
    </row>
    <row r="1837" spans="1:2" ht="15" x14ac:dyDescent="0.5">
      <c r="A1837" t="s">
        <v>55</v>
      </c>
      <c r="B1837">
        <v>0</v>
      </c>
    </row>
    <row r="1838" spans="1:2" ht="15" x14ac:dyDescent="0.5">
      <c r="A1838" t="s">
        <v>53</v>
      </c>
      <c r="B1838">
        <v>0</v>
      </c>
    </row>
    <row r="1839" spans="1:2" ht="15" x14ac:dyDescent="0.5">
      <c r="A1839" t="s">
        <v>51</v>
      </c>
      <c r="B1839">
        <v>0</v>
      </c>
    </row>
    <row r="1840" spans="1:2" ht="15" x14ac:dyDescent="0.5">
      <c r="A1840" t="s">
        <v>54</v>
      </c>
      <c r="B1840">
        <v>0</v>
      </c>
    </row>
    <row r="1841" spans="1:2" ht="15" x14ac:dyDescent="0.5">
      <c r="A1841" t="s">
        <v>44</v>
      </c>
    </row>
    <row r="1842" spans="1:2" ht="15" x14ac:dyDescent="0.5">
      <c r="A1842" t="s">
        <v>28</v>
      </c>
      <c r="B1842" t="s">
        <v>29</v>
      </c>
    </row>
    <row r="1843" spans="1:2" ht="15" x14ac:dyDescent="0.5">
      <c r="A1843" t="s">
        <v>56</v>
      </c>
      <c r="B1843">
        <v>0</v>
      </c>
    </row>
    <row r="1844" spans="1:2" ht="15" x14ac:dyDescent="0.5">
      <c r="A1844" t="s">
        <v>52</v>
      </c>
      <c r="B1844">
        <v>0</v>
      </c>
    </row>
    <row r="1845" spans="1:2" ht="15" x14ac:dyDescent="0.5">
      <c r="A1845" t="s">
        <v>55</v>
      </c>
      <c r="B1845">
        <v>0</v>
      </c>
    </row>
    <row r="1846" spans="1:2" ht="15" x14ac:dyDescent="0.5">
      <c r="A1846" t="s">
        <v>53</v>
      </c>
      <c r="B1846">
        <v>0</v>
      </c>
    </row>
    <row r="1847" spans="1:2" ht="15" x14ac:dyDescent="0.5">
      <c r="A1847" t="s">
        <v>51</v>
      </c>
      <c r="B1847">
        <v>0</v>
      </c>
    </row>
    <row r="1848" spans="1:2" ht="15" x14ac:dyDescent="0.5">
      <c r="A1848" t="s">
        <v>54</v>
      </c>
      <c r="B1848">
        <v>0</v>
      </c>
    </row>
    <row r="1849" spans="1:2" ht="15" x14ac:dyDescent="0.5">
      <c r="A1849" t="s">
        <v>45</v>
      </c>
    </row>
    <row r="1850" spans="1:2" ht="15" x14ac:dyDescent="0.5">
      <c r="A1850" t="s">
        <v>28</v>
      </c>
      <c r="B1850" t="s">
        <v>29</v>
      </c>
    </row>
    <row r="1851" spans="1:2" ht="15" x14ac:dyDescent="0.5">
      <c r="A1851" t="s">
        <v>56</v>
      </c>
      <c r="B1851">
        <v>0</v>
      </c>
    </row>
    <row r="1852" spans="1:2" ht="15" x14ac:dyDescent="0.5">
      <c r="A1852" t="s">
        <v>52</v>
      </c>
      <c r="B1852">
        <v>0</v>
      </c>
    </row>
    <row r="1853" spans="1:2" ht="15" x14ac:dyDescent="0.5">
      <c r="A1853" t="s">
        <v>55</v>
      </c>
      <c r="B1853">
        <v>0</v>
      </c>
    </row>
    <row r="1854" spans="1:2" ht="15" x14ac:dyDescent="0.5">
      <c r="A1854" t="s">
        <v>53</v>
      </c>
      <c r="B1854">
        <v>0</v>
      </c>
    </row>
    <row r="1855" spans="1:2" ht="15" x14ac:dyDescent="0.5">
      <c r="A1855" t="s">
        <v>51</v>
      </c>
      <c r="B1855">
        <v>0</v>
      </c>
    </row>
    <row r="1856" spans="1:2" ht="15" x14ac:dyDescent="0.5">
      <c r="A1856" t="s">
        <v>54</v>
      </c>
      <c r="B1856">
        <v>0</v>
      </c>
    </row>
    <row r="1857" spans="1:14" ht="15" x14ac:dyDescent="0.5">
      <c r="A1857" t="s">
        <v>0</v>
      </c>
      <c r="B1857" t="s">
        <v>83</v>
      </c>
      <c r="C1857" t="s">
        <v>15</v>
      </c>
      <c r="D1857" t="s">
        <v>16</v>
      </c>
      <c r="E1857" t="s">
        <v>17</v>
      </c>
      <c r="F1857" t="s">
        <v>18</v>
      </c>
      <c r="G1857" t="s">
        <v>19</v>
      </c>
      <c r="H1857" t="s">
        <v>20</v>
      </c>
      <c r="I1857" t="s">
        <v>21</v>
      </c>
      <c r="J1857" t="s">
        <v>22</v>
      </c>
      <c r="K1857" t="s">
        <v>23</v>
      </c>
      <c r="L1857" t="s">
        <v>24</v>
      </c>
      <c r="M1857" t="s">
        <v>25</v>
      </c>
      <c r="N1857" t="s">
        <v>26</v>
      </c>
    </row>
    <row r="1858" spans="1:14" ht="15" x14ac:dyDescent="0.5">
      <c r="A1858" t="s">
        <v>14</v>
      </c>
      <c r="B1858" t="s">
        <v>82</v>
      </c>
      <c r="C1858">
        <v>220</v>
      </c>
      <c r="D1858">
        <v>29</v>
      </c>
      <c r="E1858">
        <v>70</v>
      </c>
      <c r="F1858">
        <v>267</v>
      </c>
      <c r="G1858">
        <v>372</v>
      </c>
      <c r="H1858">
        <v>34</v>
      </c>
      <c r="I1858">
        <v>33</v>
      </c>
      <c r="J1858">
        <v>158</v>
      </c>
      <c r="K1858">
        <v>0</v>
      </c>
      <c r="L1858">
        <v>0</v>
      </c>
      <c r="M1858">
        <v>0</v>
      </c>
      <c r="N1858">
        <v>0</v>
      </c>
    </row>
    <row r="1859" spans="1:14" ht="15" x14ac:dyDescent="0.5">
      <c r="A1859" t="s">
        <v>84</v>
      </c>
      <c r="B1859" t="s">
        <v>0</v>
      </c>
      <c r="C1859" t="s">
        <v>83</v>
      </c>
      <c r="D1859" t="s">
        <v>85</v>
      </c>
      <c r="E1859" t="s">
        <v>86</v>
      </c>
      <c r="F1859" t="s">
        <v>87</v>
      </c>
      <c r="G1859" t="s">
        <v>88</v>
      </c>
      <c r="H1859" t="s">
        <v>89</v>
      </c>
      <c r="I1859" t="s">
        <v>90</v>
      </c>
    </row>
    <row r="1860" spans="1:14" ht="15" x14ac:dyDescent="0.5">
      <c r="A1860" t="s">
        <v>93</v>
      </c>
      <c r="B1860" t="s">
        <v>14</v>
      </c>
      <c r="C1860" t="s">
        <v>82</v>
      </c>
      <c r="D1860">
        <v>0.42491467576791803</v>
      </c>
      <c r="E1860">
        <v>0.32584944405563998</v>
      </c>
      <c r="F1860">
        <v>0.44640630127657099</v>
      </c>
      <c r="G1860">
        <v>0.54436860068259296</v>
      </c>
      <c r="H1860">
        <v>0.46213381465700198</v>
      </c>
      <c r="I1860">
        <v>0.57479547114402896</v>
      </c>
    </row>
    <row r="1861" spans="1:14" ht="15" x14ac:dyDescent="0.5">
      <c r="A1861" t="s">
        <v>91</v>
      </c>
      <c r="B1861" t="s">
        <v>14</v>
      </c>
      <c r="C1861" t="s">
        <v>82</v>
      </c>
      <c r="D1861">
        <v>0.68006700167504097</v>
      </c>
      <c r="E1861">
        <v>0.64767782359196502</v>
      </c>
      <c r="F1861">
        <v>0.72703744074316601</v>
      </c>
      <c r="G1861">
        <v>0.73534338358458895</v>
      </c>
      <c r="H1861">
        <v>0.70048134408100304</v>
      </c>
      <c r="I1861">
        <v>0.78296483168464603</v>
      </c>
    </row>
    <row r="1862" spans="1:14" ht="15" x14ac:dyDescent="0.5">
      <c r="A1862" t="s">
        <v>27</v>
      </c>
    </row>
    <row r="1863" spans="1:14" ht="15" x14ac:dyDescent="0.5">
      <c r="A1863" t="s">
        <v>28</v>
      </c>
      <c r="B1863" t="s">
        <v>29</v>
      </c>
    </row>
    <row r="1864" spans="1:14" ht="15" x14ac:dyDescent="0.5">
      <c r="A1864" t="s">
        <v>57</v>
      </c>
      <c r="B1864">
        <v>0</v>
      </c>
    </row>
    <row r="1865" spans="1:14" ht="15" x14ac:dyDescent="0.5">
      <c r="A1865" t="s">
        <v>58</v>
      </c>
      <c r="B1865">
        <v>0</v>
      </c>
    </row>
    <row r="1866" spans="1:14" ht="15" x14ac:dyDescent="0.5">
      <c r="A1866" t="s">
        <v>46</v>
      </c>
      <c r="B1866">
        <v>0</v>
      </c>
    </row>
    <row r="1867" spans="1:14" ht="15" x14ac:dyDescent="0.5">
      <c r="A1867" t="s">
        <v>59</v>
      </c>
      <c r="B1867">
        <v>0</v>
      </c>
    </row>
    <row r="1868" spans="1:14" ht="15" x14ac:dyDescent="0.5">
      <c r="A1868" t="s">
        <v>38</v>
      </c>
      <c r="B1868">
        <v>59</v>
      </c>
    </row>
    <row r="1869" spans="1:14" ht="15" x14ac:dyDescent="0.5">
      <c r="A1869" t="s">
        <v>39</v>
      </c>
      <c r="B1869">
        <v>27</v>
      </c>
    </row>
    <row r="1870" spans="1:14" ht="15" x14ac:dyDescent="0.5">
      <c r="A1870" t="s">
        <v>60</v>
      </c>
      <c r="B1870">
        <v>0</v>
      </c>
    </row>
    <row r="1871" spans="1:14" ht="15" x14ac:dyDescent="0.5">
      <c r="A1871" t="s">
        <v>41</v>
      </c>
      <c r="B1871">
        <v>1</v>
      </c>
    </row>
    <row r="1872" spans="1:14" ht="15" x14ac:dyDescent="0.5">
      <c r="A1872" t="s">
        <v>35</v>
      </c>
      <c r="B1872">
        <v>12</v>
      </c>
    </row>
    <row r="1873" spans="1:2" ht="15" x14ac:dyDescent="0.5">
      <c r="A1873" t="s">
        <v>33</v>
      </c>
      <c r="B1873">
        <v>100</v>
      </c>
    </row>
    <row r="1874" spans="1:2" ht="15" x14ac:dyDescent="0.5">
      <c r="A1874" t="s">
        <v>61</v>
      </c>
      <c r="B1874">
        <v>0</v>
      </c>
    </row>
    <row r="1875" spans="1:2" ht="15" x14ac:dyDescent="0.5">
      <c r="A1875" t="s">
        <v>36</v>
      </c>
      <c r="B1875">
        <v>2</v>
      </c>
    </row>
    <row r="1876" spans="1:2" ht="15" x14ac:dyDescent="0.5">
      <c r="A1876" t="s">
        <v>34</v>
      </c>
      <c r="B1876">
        <v>17</v>
      </c>
    </row>
    <row r="1877" spans="1:2" ht="15" x14ac:dyDescent="0.5">
      <c r="A1877" t="s">
        <v>62</v>
      </c>
      <c r="B1877">
        <v>0</v>
      </c>
    </row>
    <row r="1878" spans="1:2" ht="15" x14ac:dyDescent="0.5">
      <c r="A1878" t="s">
        <v>37</v>
      </c>
      <c r="B1878">
        <v>2</v>
      </c>
    </row>
    <row r="1879" spans="1:2" ht="15" x14ac:dyDescent="0.5">
      <c r="A1879" t="s">
        <v>30</v>
      </c>
    </row>
    <row r="1880" spans="1:2" ht="15" x14ac:dyDescent="0.5">
      <c r="A1880" t="s">
        <v>28</v>
      </c>
      <c r="B1880" t="s">
        <v>29</v>
      </c>
    </row>
    <row r="1881" spans="1:2" ht="15" x14ac:dyDescent="0.5">
      <c r="A1881" t="s">
        <v>57</v>
      </c>
      <c r="B1881">
        <v>0</v>
      </c>
    </row>
    <row r="1882" spans="1:2" ht="15" x14ac:dyDescent="0.5">
      <c r="A1882" t="s">
        <v>58</v>
      </c>
      <c r="B1882">
        <v>0</v>
      </c>
    </row>
    <row r="1883" spans="1:2" ht="15" x14ac:dyDescent="0.5">
      <c r="A1883" t="s">
        <v>46</v>
      </c>
      <c r="B1883">
        <v>0</v>
      </c>
    </row>
    <row r="1884" spans="1:2" ht="15" x14ac:dyDescent="0.5">
      <c r="A1884" t="s">
        <v>59</v>
      </c>
      <c r="B1884">
        <v>0</v>
      </c>
    </row>
    <row r="1885" spans="1:2" ht="15" x14ac:dyDescent="0.5">
      <c r="A1885" t="s">
        <v>38</v>
      </c>
      <c r="B1885">
        <v>14</v>
      </c>
    </row>
    <row r="1886" spans="1:2" ht="15" x14ac:dyDescent="0.5">
      <c r="A1886" t="s">
        <v>39</v>
      </c>
      <c r="B1886">
        <v>0</v>
      </c>
    </row>
    <row r="1887" spans="1:2" ht="15" x14ac:dyDescent="0.5">
      <c r="A1887" t="s">
        <v>60</v>
      </c>
      <c r="B1887">
        <v>0</v>
      </c>
    </row>
    <row r="1888" spans="1:2" ht="15" x14ac:dyDescent="0.5">
      <c r="A1888" t="s">
        <v>41</v>
      </c>
      <c r="B1888">
        <v>0</v>
      </c>
    </row>
    <row r="1889" spans="1:2" ht="15" x14ac:dyDescent="0.5">
      <c r="A1889" t="s">
        <v>35</v>
      </c>
      <c r="B1889">
        <v>3</v>
      </c>
    </row>
    <row r="1890" spans="1:2" ht="15" x14ac:dyDescent="0.5">
      <c r="A1890" t="s">
        <v>33</v>
      </c>
      <c r="B1890">
        <v>12</v>
      </c>
    </row>
    <row r="1891" spans="1:2" ht="15" x14ac:dyDescent="0.5">
      <c r="A1891" t="s">
        <v>61</v>
      </c>
      <c r="B1891">
        <v>0</v>
      </c>
    </row>
    <row r="1892" spans="1:2" ht="15" x14ac:dyDescent="0.5">
      <c r="A1892" t="s">
        <v>36</v>
      </c>
      <c r="B1892">
        <v>0</v>
      </c>
    </row>
    <row r="1893" spans="1:2" ht="15" x14ac:dyDescent="0.5">
      <c r="A1893" t="s">
        <v>34</v>
      </c>
      <c r="B1893">
        <v>0</v>
      </c>
    </row>
    <row r="1894" spans="1:2" ht="15" x14ac:dyDescent="0.5">
      <c r="A1894" t="s">
        <v>62</v>
      </c>
      <c r="B1894">
        <v>0</v>
      </c>
    </row>
    <row r="1895" spans="1:2" ht="15" x14ac:dyDescent="0.5">
      <c r="A1895" t="s">
        <v>37</v>
      </c>
      <c r="B1895">
        <v>0</v>
      </c>
    </row>
    <row r="1896" spans="1:2" ht="15" x14ac:dyDescent="0.5">
      <c r="A1896" t="s">
        <v>31</v>
      </c>
    </row>
    <row r="1897" spans="1:2" ht="15" x14ac:dyDescent="0.5">
      <c r="A1897" t="s">
        <v>28</v>
      </c>
      <c r="B1897" t="s">
        <v>29</v>
      </c>
    </row>
    <row r="1898" spans="1:2" ht="15" x14ac:dyDescent="0.5">
      <c r="A1898" t="s">
        <v>57</v>
      </c>
      <c r="B1898">
        <v>0</v>
      </c>
    </row>
    <row r="1899" spans="1:2" ht="15" x14ac:dyDescent="0.5">
      <c r="A1899" t="s">
        <v>58</v>
      </c>
      <c r="B1899">
        <v>0</v>
      </c>
    </row>
    <row r="1900" spans="1:2" ht="15" x14ac:dyDescent="0.5">
      <c r="A1900" t="s">
        <v>46</v>
      </c>
      <c r="B1900">
        <v>0</v>
      </c>
    </row>
    <row r="1901" spans="1:2" ht="15" x14ac:dyDescent="0.5">
      <c r="A1901" t="s">
        <v>59</v>
      </c>
      <c r="B1901">
        <v>0</v>
      </c>
    </row>
    <row r="1902" spans="1:2" ht="15" x14ac:dyDescent="0.5">
      <c r="A1902" t="s">
        <v>38</v>
      </c>
      <c r="B1902">
        <v>13</v>
      </c>
    </row>
    <row r="1903" spans="1:2" ht="15" x14ac:dyDescent="0.5">
      <c r="A1903" t="s">
        <v>39</v>
      </c>
      <c r="B1903">
        <v>3</v>
      </c>
    </row>
    <row r="1904" spans="1:2" ht="15" x14ac:dyDescent="0.5">
      <c r="A1904" t="s">
        <v>60</v>
      </c>
      <c r="B1904">
        <v>0</v>
      </c>
    </row>
    <row r="1905" spans="1:2" ht="15" x14ac:dyDescent="0.5">
      <c r="A1905" t="s">
        <v>41</v>
      </c>
      <c r="B1905">
        <v>1</v>
      </c>
    </row>
    <row r="1906" spans="1:2" ht="15" x14ac:dyDescent="0.5">
      <c r="A1906" t="s">
        <v>35</v>
      </c>
      <c r="B1906">
        <v>2</v>
      </c>
    </row>
    <row r="1907" spans="1:2" ht="15" x14ac:dyDescent="0.5">
      <c r="A1907" t="s">
        <v>33</v>
      </c>
      <c r="B1907">
        <v>24</v>
      </c>
    </row>
    <row r="1908" spans="1:2" ht="15" x14ac:dyDescent="0.5">
      <c r="A1908" t="s">
        <v>61</v>
      </c>
      <c r="B1908">
        <v>0</v>
      </c>
    </row>
    <row r="1909" spans="1:2" ht="15" x14ac:dyDescent="0.5">
      <c r="A1909" t="s">
        <v>36</v>
      </c>
      <c r="B1909">
        <v>0</v>
      </c>
    </row>
    <row r="1910" spans="1:2" ht="15" x14ac:dyDescent="0.5">
      <c r="A1910" t="s">
        <v>34</v>
      </c>
      <c r="B1910">
        <v>21</v>
      </c>
    </row>
    <row r="1911" spans="1:2" ht="15" x14ac:dyDescent="0.5">
      <c r="A1911" t="s">
        <v>62</v>
      </c>
      <c r="B1911">
        <v>0</v>
      </c>
    </row>
    <row r="1912" spans="1:2" ht="15" x14ac:dyDescent="0.5">
      <c r="A1912" t="s">
        <v>37</v>
      </c>
      <c r="B1912">
        <v>6</v>
      </c>
    </row>
    <row r="1913" spans="1:2" ht="15" x14ac:dyDescent="0.5">
      <c r="A1913" t="s">
        <v>32</v>
      </c>
    </row>
    <row r="1914" spans="1:2" ht="15" x14ac:dyDescent="0.5">
      <c r="A1914" t="s">
        <v>28</v>
      </c>
      <c r="B1914" t="s">
        <v>29</v>
      </c>
    </row>
    <row r="1915" spans="1:2" ht="15" x14ac:dyDescent="0.5">
      <c r="A1915" t="s">
        <v>57</v>
      </c>
      <c r="B1915">
        <v>0</v>
      </c>
    </row>
    <row r="1916" spans="1:2" ht="15" x14ac:dyDescent="0.5">
      <c r="A1916" t="s">
        <v>58</v>
      </c>
      <c r="B1916">
        <v>0</v>
      </c>
    </row>
    <row r="1917" spans="1:2" ht="15" x14ac:dyDescent="0.5">
      <c r="A1917" t="s">
        <v>46</v>
      </c>
      <c r="B1917">
        <v>0</v>
      </c>
    </row>
    <row r="1918" spans="1:2" ht="15" x14ac:dyDescent="0.5">
      <c r="A1918" t="s">
        <v>59</v>
      </c>
      <c r="B1918">
        <v>0</v>
      </c>
    </row>
    <row r="1919" spans="1:2" ht="15" x14ac:dyDescent="0.5">
      <c r="A1919" t="s">
        <v>38</v>
      </c>
      <c r="B1919">
        <v>67</v>
      </c>
    </row>
    <row r="1920" spans="1:2" ht="15" x14ac:dyDescent="0.5">
      <c r="A1920" t="s">
        <v>39</v>
      </c>
      <c r="B1920">
        <v>2</v>
      </c>
    </row>
    <row r="1921" spans="1:2" ht="15" x14ac:dyDescent="0.5">
      <c r="A1921" t="s">
        <v>60</v>
      </c>
      <c r="B1921">
        <v>0</v>
      </c>
    </row>
    <row r="1922" spans="1:2" ht="15" x14ac:dyDescent="0.5">
      <c r="A1922" t="s">
        <v>41</v>
      </c>
      <c r="B1922">
        <v>0</v>
      </c>
    </row>
    <row r="1923" spans="1:2" ht="15" x14ac:dyDescent="0.5">
      <c r="A1923" t="s">
        <v>35</v>
      </c>
      <c r="B1923">
        <v>72</v>
      </c>
    </row>
    <row r="1924" spans="1:2" ht="15" x14ac:dyDescent="0.5">
      <c r="A1924" t="s">
        <v>33</v>
      </c>
      <c r="B1924">
        <v>170</v>
      </c>
    </row>
    <row r="1925" spans="1:2" ht="15" x14ac:dyDescent="0.5">
      <c r="A1925" t="s">
        <v>61</v>
      </c>
      <c r="B1925">
        <v>0</v>
      </c>
    </row>
    <row r="1926" spans="1:2" ht="15" x14ac:dyDescent="0.5">
      <c r="A1926" t="s">
        <v>36</v>
      </c>
      <c r="B1926">
        <v>2</v>
      </c>
    </row>
    <row r="1927" spans="1:2" ht="15" x14ac:dyDescent="0.5">
      <c r="A1927" t="s">
        <v>34</v>
      </c>
      <c r="B1927">
        <v>58</v>
      </c>
    </row>
    <row r="1928" spans="1:2" ht="15" x14ac:dyDescent="0.5">
      <c r="A1928" t="s">
        <v>62</v>
      </c>
      <c r="B1928">
        <v>0</v>
      </c>
    </row>
    <row r="1929" spans="1:2" ht="15" x14ac:dyDescent="0.5">
      <c r="A1929" t="s">
        <v>37</v>
      </c>
      <c r="B1929">
        <v>1</v>
      </c>
    </row>
    <row r="1930" spans="1:2" ht="15" x14ac:dyDescent="0.5">
      <c r="A1930" t="s">
        <v>40</v>
      </c>
    </row>
    <row r="1931" spans="1:2" ht="15" x14ac:dyDescent="0.5">
      <c r="A1931" t="s">
        <v>28</v>
      </c>
      <c r="B1931" t="s">
        <v>29</v>
      </c>
    </row>
    <row r="1932" spans="1:2" ht="15" x14ac:dyDescent="0.5">
      <c r="A1932" t="s">
        <v>57</v>
      </c>
      <c r="B1932">
        <v>0</v>
      </c>
    </row>
    <row r="1933" spans="1:2" ht="15" x14ac:dyDescent="0.5">
      <c r="A1933" t="s">
        <v>58</v>
      </c>
      <c r="B1933">
        <v>0</v>
      </c>
    </row>
    <row r="1934" spans="1:2" ht="15" x14ac:dyDescent="0.5">
      <c r="A1934" t="s">
        <v>46</v>
      </c>
      <c r="B1934">
        <v>0</v>
      </c>
    </row>
    <row r="1935" spans="1:2" ht="15" x14ac:dyDescent="0.5">
      <c r="A1935" t="s">
        <v>59</v>
      </c>
      <c r="B1935">
        <v>0</v>
      </c>
    </row>
    <row r="1936" spans="1:2" ht="15" x14ac:dyDescent="0.5">
      <c r="A1936" t="s">
        <v>38</v>
      </c>
      <c r="B1936">
        <v>13</v>
      </c>
    </row>
    <row r="1937" spans="1:2" ht="15" x14ac:dyDescent="0.5">
      <c r="A1937" t="s">
        <v>39</v>
      </c>
      <c r="B1937">
        <v>0</v>
      </c>
    </row>
    <row r="1938" spans="1:2" ht="15" x14ac:dyDescent="0.5">
      <c r="A1938" t="s">
        <v>60</v>
      </c>
      <c r="B1938">
        <v>0</v>
      </c>
    </row>
    <row r="1939" spans="1:2" ht="15" x14ac:dyDescent="0.5">
      <c r="A1939" t="s">
        <v>41</v>
      </c>
      <c r="B1939">
        <v>0</v>
      </c>
    </row>
    <row r="1940" spans="1:2" ht="15" x14ac:dyDescent="0.5">
      <c r="A1940" t="s">
        <v>35</v>
      </c>
      <c r="B1940">
        <v>4</v>
      </c>
    </row>
    <row r="1941" spans="1:2" ht="15" x14ac:dyDescent="0.5">
      <c r="A1941" t="s">
        <v>33</v>
      </c>
      <c r="B1941">
        <v>17</v>
      </c>
    </row>
    <row r="1942" spans="1:2" ht="15" x14ac:dyDescent="0.5">
      <c r="A1942" t="s">
        <v>61</v>
      </c>
      <c r="B1942">
        <v>0</v>
      </c>
    </row>
    <row r="1943" spans="1:2" ht="15" x14ac:dyDescent="0.5">
      <c r="A1943" t="s">
        <v>36</v>
      </c>
      <c r="B1943">
        <v>0</v>
      </c>
    </row>
    <row r="1944" spans="1:2" ht="15" x14ac:dyDescent="0.5">
      <c r="A1944" t="s">
        <v>34</v>
      </c>
      <c r="B1944">
        <v>0</v>
      </c>
    </row>
    <row r="1945" spans="1:2" ht="15" x14ac:dyDescent="0.5">
      <c r="A1945" t="s">
        <v>62</v>
      </c>
      <c r="B1945">
        <v>0</v>
      </c>
    </row>
    <row r="1946" spans="1:2" ht="15" x14ac:dyDescent="0.5">
      <c r="A1946" t="s">
        <v>37</v>
      </c>
      <c r="B1946">
        <v>0</v>
      </c>
    </row>
    <row r="1947" spans="1:2" ht="15" x14ac:dyDescent="0.5">
      <c r="A1947" t="s">
        <v>42</v>
      </c>
    </row>
    <row r="1948" spans="1:2" ht="15" x14ac:dyDescent="0.5">
      <c r="A1948" t="s">
        <v>28</v>
      </c>
      <c r="B1948" t="s">
        <v>29</v>
      </c>
    </row>
    <row r="1949" spans="1:2" ht="15" x14ac:dyDescent="0.5">
      <c r="A1949" t="s">
        <v>57</v>
      </c>
      <c r="B1949">
        <v>0</v>
      </c>
    </row>
    <row r="1950" spans="1:2" ht="15" x14ac:dyDescent="0.5">
      <c r="A1950" t="s">
        <v>58</v>
      </c>
      <c r="B1950">
        <v>0</v>
      </c>
    </row>
    <row r="1951" spans="1:2" ht="15" x14ac:dyDescent="0.5">
      <c r="A1951" t="s">
        <v>46</v>
      </c>
      <c r="B1951">
        <v>0</v>
      </c>
    </row>
    <row r="1952" spans="1:2" ht="15" x14ac:dyDescent="0.5">
      <c r="A1952" t="s">
        <v>59</v>
      </c>
      <c r="B1952">
        <v>0</v>
      </c>
    </row>
    <row r="1953" spans="1:2" ht="15" x14ac:dyDescent="0.5">
      <c r="A1953" t="s">
        <v>38</v>
      </c>
      <c r="B1953">
        <v>8</v>
      </c>
    </row>
    <row r="1954" spans="1:2" ht="15" x14ac:dyDescent="0.5">
      <c r="A1954" t="s">
        <v>39</v>
      </c>
      <c r="B1954">
        <v>0</v>
      </c>
    </row>
    <row r="1955" spans="1:2" ht="15" x14ac:dyDescent="0.5">
      <c r="A1955" t="s">
        <v>60</v>
      </c>
      <c r="B1955">
        <v>0</v>
      </c>
    </row>
    <row r="1956" spans="1:2" ht="15" x14ac:dyDescent="0.5">
      <c r="A1956" t="s">
        <v>41</v>
      </c>
      <c r="B1956">
        <v>0</v>
      </c>
    </row>
    <row r="1957" spans="1:2" ht="15" x14ac:dyDescent="0.5">
      <c r="A1957" t="s">
        <v>35</v>
      </c>
      <c r="B1957">
        <v>9</v>
      </c>
    </row>
    <row r="1958" spans="1:2" ht="15" x14ac:dyDescent="0.5">
      <c r="A1958" t="s">
        <v>33</v>
      </c>
      <c r="B1958">
        <v>16</v>
      </c>
    </row>
    <row r="1959" spans="1:2" ht="15" x14ac:dyDescent="0.5">
      <c r="A1959" t="s">
        <v>61</v>
      </c>
      <c r="B1959">
        <v>0</v>
      </c>
    </row>
    <row r="1960" spans="1:2" ht="15" x14ac:dyDescent="0.5">
      <c r="A1960" t="s">
        <v>36</v>
      </c>
      <c r="B1960">
        <v>0</v>
      </c>
    </row>
    <row r="1961" spans="1:2" ht="15" x14ac:dyDescent="0.5">
      <c r="A1961" t="s">
        <v>34</v>
      </c>
      <c r="B1961">
        <v>0</v>
      </c>
    </row>
    <row r="1962" spans="1:2" ht="15" x14ac:dyDescent="0.5">
      <c r="A1962" t="s">
        <v>62</v>
      </c>
      <c r="B1962">
        <v>0</v>
      </c>
    </row>
    <row r="1963" spans="1:2" ht="15" x14ac:dyDescent="0.5">
      <c r="A1963" t="s">
        <v>37</v>
      </c>
      <c r="B1963">
        <v>0</v>
      </c>
    </row>
    <row r="1964" spans="1:2" ht="15" x14ac:dyDescent="0.5">
      <c r="A1964" t="s">
        <v>43</v>
      </c>
    </row>
    <row r="1965" spans="1:2" ht="15" x14ac:dyDescent="0.5">
      <c r="A1965" t="s">
        <v>28</v>
      </c>
      <c r="B1965" t="s">
        <v>29</v>
      </c>
    </row>
    <row r="1966" spans="1:2" ht="15" x14ac:dyDescent="0.5">
      <c r="A1966" t="s">
        <v>56</v>
      </c>
      <c r="B1966">
        <v>0</v>
      </c>
    </row>
    <row r="1967" spans="1:2" ht="15" x14ac:dyDescent="0.5">
      <c r="A1967" t="s">
        <v>52</v>
      </c>
      <c r="B1967">
        <v>0</v>
      </c>
    </row>
    <row r="1968" spans="1:2" ht="15" x14ac:dyDescent="0.5">
      <c r="A1968" t="s">
        <v>55</v>
      </c>
      <c r="B1968">
        <v>0</v>
      </c>
    </row>
    <row r="1969" spans="1:2" ht="15" x14ac:dyDescent="0.5">
      <c r="A1969" t="s">
        <v>53</v>
      </c>
      <c r="B1969">
        <v>0</v>
      </c>
    </row>
    <row r="1970" spans="1:2" ht="15" x14ac:dyDescent="0.5">
      <c r="A1970" t="s">
        <v>51</v>
      </c>
      <c r="B1970">
        <v>0</v>
      </c>
    </row>
    <row r="1971" spans="1:2" ht="15" x14ac:dyDescent="0.5">
      <c r="A1971" t="s">
        <v>54</v>
      </c>
      <c r="B1971">
        <v>0</v>
      </c>
    </row>
    <row r="1972" spans="1:2" ht="15" x14ac:dyDescent="0.5">
      <c r="A1972" t="s">
        <v>44</v>
      </c>
    </row>
    <row r="1973" spans="1:2" ht="15" x14ac:dyDescent="0.5">
      <c r="A1973" t="s">
        <v>28</v>
      </c>
      <c r="B1973" t="s">
        <v>29</v>
      </c>
    </row>
    <row r="1974" spans="1:2" ht="15" x14ac:dyDescent="0.5">
      <c r="A1974" t="s">
        <v>56</v>
      </c>
      <c r="B1974">
        <v>0</v>
      </c>
    </row>
    <row r="1975" spans="1:2" ht="15" x14ac:dyDescent="0.5">
      <c r="A1975" t="s">
        <v>52</v>
      </c>
      <c r="B1975">
        <v>0</v>
      </c>
    </row>
    <row r="1976" spans="1:2" ht="15" x14ac:dyDescent="0.5">
      <c r="A1976" t="s">
        <v>55</v>
      </c>
      <c r="B1976">
        <v>0</v>
      </c>
    </row>
    <row r="1977" spans="1:2" ht="15" x14ac:dyDescent="0.5">
      <c r="A1977" t="s">
        <v>53</v>
      </c>
      <c r="B1977">
        <v>0</v>
      </c>
    </row>
    <row r="1978" spans="1:2" ht="15" x14ac:dyDescent="0.5">
      <c r="A1978" t="s">
        <v>51</v>
      </c>
      <c r="B1978">
        <v>0</v>
      </c>
    </row>
    <row r="1979" spans="1:2" ht="15" x14ac:dyDescent="0.5">
      <c r="A1979" t="s">
        <v>54</v>
      </c>
      <c r="B1979">
        <v>0</v>
      </c>
    </row>
    <row r="1980" spans="1:2" ht="15" x14ac:dyDescent="0.5">
      <c r="A1980" t="s">
        <v>45</v>
      </c>
    </row>
    <row r="1981" spans="1:2" ht="15" x14ac:dyDescent="0.5">
      <c r="A1981" t="s">
        <v>28</v>
      </c>
      <c r="B1981" t="s">
        <v>29</v>
      </c>
    </row>
    <row r="1982" spans="1:2" ht="15" x14ac:dyDescent="0.5">
      <c r="A1982" t="s">
        <v>56</v>
      </c>
      <c r="B1982">
        <v>0</v>
      </c>
    </row>
    <row r="1983" spans="1:2" ht="15" x14ac:dyDescent="0.5">
      <c r="A1983" t="s">
        <v>52</v>
      </c>
      <c r="B1983">
        <v>0</v>
      </c>
    </row>
    <row r="1984" spans="1:2" ht="15" x14ac:dyDescent="0.5">
      <c r="A1984" t="s">
        <v>55</v>
      </c>
      <c r="B1984">
        <v>0</v>
      </c>
    </row>
    <row r="1985" spans="1:14" ht="15" x14ac:dyDescent="0.5">
      <c r="A1985" t="s">
        <v>53</v>
      </c>
      <c r="B1985">
        <v>0</v>
      </c>
    </row>
    <row r="1986" spans="1:14" ht="15" x14ac:dyDescent="0.5">
      <c r="A1986" t="s">
        <v>51</v>
      </c>
      <c r="B1986">
        <v>0</v>
      </c>
    </row>
    <row r="1987" spans="1:14" ht="15" x14ac:dyDescent="0.5">
      <c r="A1987" t="s">
        <v>54</v>
      </c>
      <c r="B1987">
        <v>0</v>
      </c>
    </row>
    <row r="1988" spans="1:14" ht="15" x14ac:dyDescent="0.5">
      <c r="A1988" t="s">
        <v>0</v>
      </c>
      <c r="B1988" t="s">
        <v>83</v>
      </c>
      <c r="C1988" t="s">
        <v>15</v>
      </c>
      <c r="D1988" t="s">
        <v>16</v>
      </c>
      <c r="E1988" t="s">
        <v>17</v>
      </c>
      <c r="F1988" t="s">
        <v>18</v>
      </c>
      <c r="G1988" t="s">
        <v>19</v>
      </c>
      <c r="H1988" t="s">
        <v>20</v>
      </c>
      <c r="I1988" t="s">
        <v>21</v>
      </c>
      <c r="J1988" t="s">
        <v>22</v>
      </c>
      <c r="K1988" t="s">
        <v>23</v>
      </c>
      <c r="L1988" t="s">
        <v>24</v>
      </c>
      <c r="M1988" t="s">
        <v>25</v>
      </c>
      <c r="N1988" t="s">
        <v>26</v>
      </c>
    </row>
    <row r="1989" spans="1:14" ht="15" x14ac:dyDescent="0.5">
      <c r="A1989" t="s">
        <v>14</v>
      </c>
      <c r="B1989">
        <v>2</v>
      </c>
      <c r="C1989">
        <v>550</v>
      </c>
      <c r="D1989">
        <v>91</v>
      </c>
      <c r="E1989">
        <v>132</v>
      </c>
      <c r="F1989">
        <v>707</v>
      </c>
      <c r="G1989">
        <v>789</v>
      </c>
      <c r="H1989">
        <v>91</v>
      </c>
      <c r="I1989">
        <v>101</v>
      </c>
      <c r="J1989">
        <v>508</v>
      </c>
      <c r="K1989">
        <v>0</v>
      </c>
      <c r="L1989">
        <v>0</v>
      </c>
      <c r="M1989">
        <v>0</v>
      </c>
      <c r="N1989">
        <v>0</v>
      </c>
    </row>
    <row r="1990" spans="1:14" ht="15" x14ac:dyDescent="0.5">
      <c r="A1990" t="s">
        <v>84</v>
      </c>
      <c r="B1990" t="s">
        <v>0</v>
      </c>
      <c r="C1990" t="s">
        <v>85</v>
      </c>
      <c r="D1990" t="s">
        <v>86</v>
      </c>
      <c r="E1990" t="s">
        <v>87</v>
      </c>
      <c r="F1990" t="s">
        <v>88</v>
      </c>
      <c r="G1990" t="s">
        <v>89</v>
      </c>
      <c r="H1990" t="s">
        <v>90</v>
      </c>
    </row>
    <row r="1991" spans="1:14" ht="15" x14ac:dyDescent="0.5">
      <c r="A1991" t="s">
        <v>93</v>
      </c>
      <c r="B1991" t="s">
        <v>14</v>
      </c>
      <c r="C1991">
        <v>0.43310810810810801</v>
      </c>
      <c r="D1991">
        <v>0.35159543534361198</v>
      </c>
      <c r="E1991">
        <v>0.43397038334786497</v>
      </c>
      <c r="F1991">
        <v>0.52229729729729701</v>
      </c>
      <c r="G1991">
        <v>0.45474522680436602</v>
      </c>
      <c r="H1991">
        <v>0.53628818110031995</v>
      </c>
    </row>
    <row r="1992" spans="1:14" ht="15" x14ac:dyDescent="0.5">
      <c r="A1992" t="s">
        <v>91</v>
      </c>
      <c r="B1992" t="s">
        <v>14</v>
      </c>
      <c r="C1992">
        <v>0.59100067159167202</v>
      </c>
      <c r="D1992">
        <v>0.57668420312639701</v>
      </c>
      <c r="E1992">
        <v>0.64213973513590705</v>
      </c>
      <c r="F1992">
        <v>0.65883143049026105</v>
      </c>
      <c r="G1992">
        <v>0.64211534021715</v>
      </c>
      <c r="H1992">
        <v>0.70705682852947804</v>
      </c>
    </row>
    <row r="1993" spans="1:14" ht="15" x14ac:dyDescent="0.5">
      <c r="A1993" t="s">
        <v>27</v>
      </c>
    </row>
    <row r="1994" spans="1:14" ht="15" x14ac:dyDescent="0.5">
      <c r="A1994" t="s">
        <v>28</v>
      </c>
      <c r="B1994" t="s">
        <v>29</v>
      </c>
    </row>
    <row r="1995" spans="1:14" ht="15" x14ac:dyDescent="0.5">
      <c r="A1995" t="s">
        <v>57</v>
      </c>
      <c r="B1995">
        <v>0</v>
      </c>
    </row>
    <row r="1996" spans="1:14" ht="15" x14ac:dyDescent="0.5">
      <c r="A1996" t="s">
        <v>58</v>
      </c>
      <c r="B1996">
        <v>0</v>
      </c>
    </row>
    <row r="1997" spans="1:14" ht="15" x14ac:dyDescent="0.5">
      <c r="A1997" t="s">
        <v>46</v>
      </c>
      <c r="B1997">
        <v>0</v>
      </c>
    </row>
    <row r="1998" spans="1:14" ht="15" x14ac:dyDescent="0.5">
      <c r="A1998" t="s">
        <v>59</v>
      </c>
      <c r="B1998">
        <v>0</v>
      </c>
    </row>
    <row r="1999" spans="1:14" ht="15" x14ac:dyDescent="0.5">
      <c r="A1999" t="s">
        <v>38</v>
      </c>
      <c r="B1999">
        <v>153</v>
      </c>
    </row>
    <row r="2000" spans="1:14" ht="15" x14ac:dyDescent="0.5">
      <c r="A2000" t="s">
        <v>39</v>
      </c>
      <c r="B2000">
        <v>134</v>
      </c>
    </row>
    <row r="2001" spans="1:2" ht="15" x14ac:dyDescent="0.5">
      <c r="A2001" t="s">
        <v>60</v>
      </c>
      <c r="B2001">
        <v>0</v>
      </c>
    </row>
    <row r="2002" spans="1:2" ht="15" x14ac:dyDescent="0.5">
      <c r="A2002" t="s">
        <v>41</v>
      </c>
      <c r="B2002">
        <v>1</v>
      </c>
    </row>
    <row r="2003" spans="1:2" ht="15" x14ac:dyDescent="0.5">
      <c r="A2003" t="s">
        <v>35</v>
      </c>
      <c r="B2003">
        <v>31</v>
      </c>
    </row>
    <row r="2004" spans="1:2" ht="15" x14ac:dyDescent="0.5">
      <c r="A2004" t="s">
        <v>33</v>
      </c>
      <c r="B2004">
        <v>188</v>
      </c>
    </row>
    <row r="2005" spans="1:2" ht="15" x14ac:dyDescent="0.5">
      <c r="A2005" t="s">
        <v>61</v>
      </c>
      <c r="B2005">
        <v>0</v>
      </c>
    </row>
    <row r="2006" spans="1:2" ht="15" x14ac:dyDescent="0.5">
      <c r="A2006" t="s">
        <v>36</v>
      </c>
      <c r="B2006">
        <v>5</v>
      </c>
    </row>
    <row r="2007" spans="1:2" ht="15" x14ac:dyDescent="0.5">
      <c r="A2007" t="s">
        <v>34</v>
      </c>
      <c r="B2007">
        <v>34</v>
      </c>
    </row>
    <row r="2008" spans="1:2" ht="15" x14ac:dyDescent="0.5">
      <c r="A2008" t="s">
        <v>62</v>
      </c>
      <c r="B2008">
        <v>0</v>
      </c>
    </row>
    <row r="2009" spans="1:2" ht="15" x14ac:dyDescent="0.5">
      <c r="A2009" t="s">
        <v>37</v>
      </c>
      <c r="B2009">
        <v>4</v>
      </c>
    </row>
    <row r="2010" spans="1:2" ht="15" x14ac:dyDescent="0.5">
      <c r="A2010" t="s">
        <v>30</v>
      </c>
    </row>
    <row r="2011" spans="1:2" ht="15" x14ac:dyDescent="0.5">
      <c r="A2011" t="s">
        <v>28</v>
      </c>
      <c r="B2011" t="s">
        <v>29</v>
      </c>
    </row>
    <row r="2012" spans="1:2" ht="15" x14ac:dyDescent="0.5">
      <c r="A2012" t="s">
        <v>57</v>
      </c>
      <c r="B2012">
        <v>0</v>
      </c>
    </row>
    <row r="2013" spans="1:2" ht="15" x14ac:dyDescent="0.5">
      <c r="A2013" t="s">
        <v>58</v>
      </c>
      <c r="B2013">
        <v>0</v>
      </c>
    </row>
    <row r="2014" spans="1:2" ht="15" x14ac:dyDescent="0.5">
      <c r="A2014" t="s">
        <v>46</v>
      </c>
      <c r="B2014">
        <v>0</v>
      </c>
    </row>
    <row r="2015" spans="1:2" ht="15" x14ac:dyDescent="0.5">
      <c r="A2015" t="s">
        <v>59</v>
      </c>
      <c r="B2015">
        <v>0</v>
      </c>
    </row>
    <row r="2016" spans="1:2" ht="15" x14ac:dyDescent="0.5">
      <c r="A2016" t="s">
        <v>38</v>
      </c>
      <c r="B2016">
        <v>28</v>
      </c>
    </row>
    <row r="2017" spans="1:2" ht="15" x14ac:dyDescent="0.5">
      <c r="A2017" t="s">
        <v>39</v>
      </c>
      <c r="B2017">
        <v>14</v>
      </c>
    </row>
    <row r="2018" spans="1:2" ht="15" x14ac:dyDescent="0.5">
      <c r="A2018" t="s">
        <v>60</v>
      </c>
      <c r="B2018">
        <v>0</v>
      </c>
    </row>
    <row r="2019" spans="1:2" ht="15" x14ac:dyDescent="0.5">
      <c r="A2019" t="s">
        <v>41</v>
      </c>
      <c r="B2019">
        <v>0</v>
      </c>
    </row>
    <row r="2020" spans="1:2" ht="15" x14ac:dyDescent="0.5">
      <c r="A2020" t="s">
        <v>35</v>
      </c>
      <c r="B2020">
        <v>10</v>
      </c>
    </row>
    <row r="2021" spans="1:2" ht="15" x14ac:dyDescent="0.5">
      <c r="A2021" t="s">
        <v>33</v>
      </c>
      <c r="B2021">
        <v>38</v>
      </c>
    </row>
    <row r="2022" spans="1:2" ht="15" x14ac:dyDescent="0.5">
      <c r="A2022" t="s">
        <v>61</v>
      </c>
      <c r="B2022">
        <v>0</v>
      </c>
    </row>
    <row r="2023" spans="1:2" ht="15" x14ac:dyDescent="0.5">
      <c r="A2023" t="s">
        <v>36</v>
      </c>
      <c r="B2023">
        <v>0</v>
      </c>
    </row>
    <row r="2024" spans="1:2" ht="15" x14ac:dyDescent="0.5">
      <c r="A2024" t="s">
        <v>34</v>
      </c>
      <c r="B2024">
        <v>1</v>
      </c>
    </row>
    <row r="2025" spans="1:2" ht="15" x14ac:dyDescent="0.5">
      <c r="A2025" t="s">
        <v>62</v>
      </c>
      <c r="B2025">
        <v>0</v>
      </c>
    </row>
    <row r="2026" spans="1:2" ht="15" x14ac:dyDescent="0.5">
      <c r="A2026" t="s">
        <v>37</v>
      </c>
      <c r="B2026">
        <v>0</v>
      </c>
    </row>
    <row r="2027" spans="1:2" ht="15" x14ac:dyDescent="0.5">
      <c r="A2027" t="s">
        <v>31</v>
      </c>
    </row>
    <row r="2028" spans="1:2" ht="15" x14ac:dyDescent="0.5">
      <c r="A2028" t="s">
        <v>28</v>
      </c>
      <c r="B2028" t="s">
        <v>29</v>
      </c>
    </row>
    <row r="2029" spans="1:2" ht="15" x14ac:dyDescent="0.5">
      <c r="A2029" t="s">
        <v>57</v>
      </c>
      <c r="B2029">
        <v>0</v>
      </c>
    </row>
    <row r="2030" spans="1:2" ht="15" x14ac:dyDescent="0.5">
      <c r="A2030" t="s">
        <v>58</v>
      </c>
      <c r="B2030">
        <v>0</v>
      </c>
    </row>
    <row r="2031" spans="1:2" ht="15" x14ac:dyDescent="0.5">
      <c r="A2031" t="s">
        <v>46</v>
      </c>
      <c r="B2031">
        <v>0</v>
      </c>
    </row>
    <row r="2032" spans="1:2" ht="15" x14ac:dyDescent="0.5">
      <c r="A2032" t="s">
        <v>59</v>
      </c>
      <c r="B2032">
        <v>0</v>
      </c>
    </row>
    <row r="2033" spans="1:2" ht="15" x14ac:dyDescent="0.5">
      <c r="A2033" t="s">
        <v>38</v>
      </c>
      <c r="B2033">
        <v>41</v>
      </c>
    </row>
    <row r="2034" spans="1:2" ht="15" x14ac:dyDescent="0.5">
      <c r="A2034" t="s">
        <v>39</v>
      </c>
      <c r="B2034">
        <v>8</v>
      </c>
    </row>
    <row r="2035" spans="1:2" ht="15" x14ac:dyDescent="0.5">
      <c r="A2035" t="s">
        <v>60</v>
      </c>
      <c r="B2035">
        <v>0</v>
      </c>
    </row>
    <row r="2036" spans="1:2" ht="15" x14ac:dyDescent="0.5">
      <c r="A2036" t="s">
        <v>41</v>
      </c>
      <c r="B2036">
        <v>1</v>
      </c>
    </row>
    <row r="2037" spans="1:2" ht="15" x14ac:dyDescent="0.5">
      <c r="A2037" t="s">
        <v>35</v>
      </c>
      <c r="B2037">
        <v>11</v>
      </c>
    </row>
    <row r="2038" spans="1:2" ht="15" x14ac:dyDescent="0.5">
      <c r="A2038" t="s">
        <v>33</v>
      </c>
      <c r="B2038">
        <v>34</v>
      </c>
    </row>
    <row r="2039" spans="1:2" ht="15" x14ac:dyDescent="0.5">
      <c r="A2039" t="s">
        <v>61</v>
      </c>
      <c r="B2039">
        <v>0</v>
      </c>
    </row>
    <row r="2040" spans="1:2" ht="15" x14ac:dyDescent="0.5">
      <c r="A2040" t="s">
        <v>36</v>
      </c>
      <c r="B2040">
        <v>0</v>
      </c>
    </row>
    <row r="2041" spans="1:2" ht="15" x14ac:dyDescent="0.5">
      <c r="A2041" t="s">
        <v>34</v>
      </c>
      <c r="B2041">
        <v>30</v>
      </c>
    </row>
    <row r="2042" spans="1:2" ht="15" x14ac:dyDescent="0.5">
      <c r="A2042" t="s">
        <v>62</v>
      </c>
      <c r="B2042">
        <v>0</v>
      </c>
    </row>
    <row r="2043" spans="1:2" ht="15" x14ac:dyDescent="0.5">
      <c r="A2043" t="s">
        <v>37</v>
      </c>
      <c r="B2043">
        <v>7</v>
      </c>
    </row>
    <row r="2044" spans="1:2" ht="15" x14ac:dyDescent="0.5">
      <c r="A2044" t="s">
        <v>32</v>
      </c>
    </row>
    <row r="2045" spans="1:2" ht="15" x14ac:dyDescent="0.5">
      <c r="A2045" t="s">
        <v>28</v>
      </c>
      <c r="B2045" t="s">
        <v>29</v>
      </c>
    </row>
    <row r="2046" spans="1:2" ht="15" x14ac:dyDescent="0.5">
      <c r="A2046" t="s">
        <v>57</v>
      </c>
      <c r="B2046">
        <v>0</v>
      </c>
    </row>
    <row r="2047" spans="1:2" ht="15" x14ac:dyDescent="0.5">
      <c r="A2047" t="s">
        <v>58</v>
      </c>
      <c r="B2047">
        <v>0</v>
      </c>
    </row>
    <row r="2048" spans="1:2" ht="15" x14ac:dyDescent="0.5">
      <c r="A2048" t="s">
        <v>46</v>
      </c>
      <c r="B2048">
        <v>1</v>
      </c>
    </row>
    <row r="2049" spans="1:2" ht="15" x14ac:dyDescent="0.5">
      <c r="A2049" t="s">
        <v>59</v>
      </c>
      <c r="B2049">
        <v>0</v>
      </c>
    </row>
    <row r="2050" spans="1:2" ht="15" x14ac:dyDescent="0.5">
      <c r="A2050" t="s">
        <v>38</v>
      </c>
      <c r="B2050">
        <v>173</v>
      </c>
    </row>
    <row r="2051" spans="1:2" ht="15" x14ac:dyDescent="0.5">
      <c r="A2051" t="s">
        <v>39</v>
      </c>
      <c r="B2051">
        <v>4</v>
      </c>
    </row>
    <row r="2052" spans="1:2" ht="15" x14ac:dyDescent="0.5">
      <c r="A2052" t="s">
        <v>60</v>
      </c>
      <c r="B2052">
        <v>0</v>
      </c>
    </row>
    <row r="2053" spans="1:2" ht="15" x14ac:dyDescent="0.5">
      <c r="A2053" t="s">
        <v>41</v>
      </c>
      <c r="B2053">
        <v>1</v>
      </c>
    </row>
    <row r="2054" spans="1:2" ht="15" x14ac:dyDescent="0.5">
      <c r="A2054" t="s">
        <v>35</v>
      </c>
      <c r="B2054">
        <v>158</v>
      </c>
    </row>
    <row r="2055" spans="1:2" ht="15" x14ac:dyDescent="0.5">
      <c r="A2055" t="s">
        <v>33</v>
      </c>
      <c r="B2055">
        <v>316</v>
      </c>
    </row>
    <row r="2056" spans="1:2" ht="15" x14ac:dyDescent="0.5">
      <c r="A2056" t="s">
        <v>61</v>
      </c>
      <c r="B2056">
        <v>0</v>
      </c>
    </row>
    <row r="2057" spans="1:2" ht="15" x14ac:dyDescent="0.5">
      <c r="A2057" t="s">
        <v>36</v>
      </c>
      <c r="B2057">
        <v>5</v>
      </c>
    </row>
    <row r="2058" spans="1:2" ht="15" x14ac:dyDescent="0.5">
      <c r="A2058" t="s">
        <v>34</v>
      </c>
      <c r="B2058">
        <v>130</v>
      </c>
    </row>
    <row r="2059" spans="1:2" ht="15" x14ac:dyDescent="0.5">
      <c r="A2059" t="s">
        <v>62</v>
      </c>
      <c r="B2059">
        <v>0</v>
      </c>
    </row>
    <row r="2060" spans="1:2" ht="15" x14ac:dyDescent="0.5">
      <c r="A2060" t="s">
        <v>37</v>
      </c>
      <c r="B2060">
        <v>1</v>
      </c>
    </row>
    <row r="2061" spans="1:2" ht="15" x14ac:dyDescent="0.5">
      <c r="A2061" t="s">
        <v>40</v>
      </c>
    </row>
    <row r="2062" spans="1:2" ht="15" x14ac:dyDescent="0.5">
      <c r="A2062" t="s">
        <v>28</v>
      </c>
      <c r="B2062" t="s">
        <v>29</v>
      </c>
    </row>
    <row r="2063" spans="1:2" ht="15" x14ac:dyDescent="0.5">
      <c r="A2063" t="s">
        <v>57</v>
      </c>
      <c r="B2063">
        <v>0</v>
      </c>
    </row>
    <row r="2064" spans="1:2" ht="15" x14ac:dyDescent="0.5">
      <c r="A2064" t="s">
        <v>58</v>
      </c>
      <c r="B2064">
        <v>0</v>
      </c>
    </row>
    <row r="2065" spans="1:2" ht="15" x14ac:dyDescent="0.5">
      <c r="A2065" t="s">
        <v>46</v>
      </c>
      <c r="B2065">
        <v>0</v>
      </c>
    </row>
    <row r="2066" spans="1:2" ht="15" x14ac:dyDescent="0.5">
      <c r="A2066" t="s">
        <v>59</v>
      </c>
      <c r="B2066">
        <v>0</v>
      </c>
    </row>
    <row r="2067" spans="1:2" ht="15" x14ac:dyDescent="0.5">
      <c r="A2067" t="s">
        <v>38</v>
      </c>
      <c r="B2067">
        <v>20</v>
      </c>
    </row>
    <row r="2068" spans="1:2" ht="15" x14ac:dyDescent="0.5">
      <c r="A2068" t="s">
        <v>39</v>
      </c>
      <c r="B2068">
        <v>4</v>
      </c>
    </row>
    <row r="2069" spans="1:2" ht="15" x14ac:dyDescent="0.5">
      <c r="A2069" t="s">
        <v>60</v>
      </c>
      <c r="B2069">
        <v>0</v>
      </c>
    </row>
    <row r="2070" spans="1:2" ht="15" x14ac:dyDescent="0.5">
      <c r="A2070" t="s">
        <v>41</v>
      </c>
      <c r="B2070">
        <v>0</v>
      </c>
    </row>
    <row r="2071" spans="1:2" ht="15" x14ac:dyDescent="0.5">
      <c r="A2071" t="s">
        <v>35</v>
      </c>
      <c r="B2071">
        <v>20</v>
      </c>
    </row>
    <row r="2072" spans="1:2" x14ac:dyDescent="0.35">
      <c r="A2072" t="s">
        <v>33</v>
      </c>
      <c r="B2072">
        <v>45</v>
      </c>
    </row>
    <row r="2073" spans="1:2" x14ac:dyDescent="0.35">
      <c r="A2073" t="s">
        <v>61</v>
      </c>
      <c r="B2073">
        <v>0</v>
      </c>
    </row>
    <row r="2074" spans="1:2" x14ac:dyDescent="0.35">
      <c r="A2074" t="s">
        <v>36</v>
      </c>
      <c r="B2074">
        <v>0</v>
      </c>
    </row>
    <row r="2075" spans="1:2" x14ac:dyDescent="0.35">
      <c r="A2075" t="s">
        <v>34</v>
      </c>
      <c r="B2075">
        <v>1</v>
      </c>
    </row>
    <row r="2076" spans="1:2" x14ac:dyDescent="0.35">
      <c r="A2076" t="s">
        <v>62</v>
      </c>
      <c r="B2076">
        <v>0</v>
      </c>
    </row>
    <row r="2077" spans="1:2" x14ac:dyDescent="0.35">
      <c r="A2077" t="s">
        <v>37</v>
      </c>
      <c r="B2077">
        <v>1</v>
      </c>
    </row>
    <row r="2078" spans="1:2" x14ac:dyDescent="0.35">
      <c r="A2078" t="s">
        <v>42</v>
      </c>
    </row>
    <row r="2079" spans="1:2" x14ac:dyDescent="0.35">
      <c r="A2079" t="s">
        <v>28</v>
      </c>
      <c r="B2079" t="s">
        <v>29</v>
      </c>
    </row>
    <row r="2080" spans="1:2" x14ac:dyDescent="0.35">
      <c r="A2080" t="s">
        <v>57</v>
      </c>
      <c r="B2080">
        <v>0</v>
      </c>
    </row>
    <row r="2081" spans="1:2" x14ac:dyDescent="0.35">
      <c r="A2081" t="s">
        <v>58</v>
      </c>
      <c r="B2081">
        <v>0</v>
      </c>
    </row>
    <row r="2082" spans="1:2" x14ac:dyDescent="0.35">
      <c r="A2082" t="s">
        <v>46</v>
      </c>
      <c r="B2082">
        <v>0</v>
      </c>
    </row>
    <row r="2083" spans="1:2" x14ac:dyDescent="0.35">
      <c r="A2083" t="s">
        <v>59</v>
      </c>
      <c r="B2083">
        <v>0</v>
      </c>
    </row>
    <row r="2084" spans="1:2" x14ac:dyDescent="0.35">
      <c r="A2084" t="s">
        <v>38</v>
      </c>
      <c r="B2084">
        <v>27</v>
      </c>
    </row>
    <row r="2085" spans="1:2" x14ac:dyDescent="0.35">
      <c r="A2085" t="s">
        <v>39</v>
      </c>
      <c r="B2085">
        <v>1</v>
      </c>
    </row>
    <row r="2086" spans="1:2" x14ac:dyDescent="0.35">
      <c r="A2086" t="s">
        <v>60</v>
      </c>
      <c r="B2086">
        <v>0</v>
      </c>
    </row>
    <row r="2087" spans="1:2" x14ac:dyDescent="0.35">
      <c r="A2087" t="s">
        <v>41</v>
      </c>
      <c r="B2087">
        <v>0</v>
      </c>
    </row>
    <row r="2088" spans="1:2" x14ac:dyDescent="0.35">
      <c r="A2088" t="s">
        <v>35</v>
      </c>
      <c r="B2088">
        <v>33</v>
      </c>
    </row>
    <row r="2089" spans="1:2" x14ac:dyDescent="0.35">
      <c r="A2089" t="s">
        <v>33</v>
      </c>
      <c r="B2089">
        <v>37</v>
      </c>
    </row>
    <row r="2090" spans="1:2" x14ac:dyDescent="0.35">
      <c r="A2090" t="s">
        <v>61</v>
      </c>
      <c r="B2090">
        <v>0</v>
      </c>
    </row>
    <row r="2091" spans="1:2" x14ac:dyDescent="0.35">
      <c r="A2091" t="s">
        <v>36</v>
      </c>
      <c r="B2091">
        <v>0</v>
      </c>
    </row>
    <row r="2092" spans="1:2" x14ac:dyDescent="0.35">
      <c r="A2092" t="s">
        <v>34</v>
      </c>
      <c r="B2092">
        <v>3</v>
      </c>
    </row>
    <row r="2093" spans="1:2" x14ac:dyDescent="0.35">
      <c r="A2093" t="s">
        <v>62</v>
      </c>
      <c r="B2093">
        <v>0</v>
      </c>
    </row>
    <row r="2094" spans="1:2" x14ac:dyDescent="0.35">
      <c r="A2094" t="s">
        <v>37</v>
      </c>
      <c r="B2094">
        <v>0</v>
      </c>
    </row>
    <row r="2095" spans="1:2" x14ac:dyDescent="0.35">
      <c r="A2095" t="s">
        <v>43</v>
      </c>
    </row>
    <row r="2096" spans="1:2" x14ac:dyDescent="0.35">
      <c r="A2096" t="s">
        <v>28</v>
      </c>
      <c r="B2096" t="s">
        <v>29</v>
      </c>
    </row>
    <row r="2097" spans="1:2" x14ac:dyDescent="0.35">
      <c r="A2097" t="s">
        <v>56</v>
      </c>
      <c r="B2097">
        <v>0</v>
      </c>
    </row>
    <row r="2098" spans="1:2" x14ac:dyDescent="0.35">
      <c r="A2098" t="s">
        <v>52</v>
      </c>
      <c r="B2098">
        <v>0</v>
      </c>
    </row>
    <row r="2099" spans="1:2" x14ac:dyDescent="0.35">
      <c r="A2099" t="s">
        <v>55</v>
      </c>
      <c r="B2099">
        <v>0</v>
      </c>
    </row>
    <row r="2100" spans="1:2" x14ac:dyDescent="0.35">
      <c r="A2100" t="s">
        <v>53</v>
      </c>
      <c r="B2100">
        <v>0</v>
      </c>
    </row>
    <row r="2101" spans="1:2" x14ac:dyDescent="0.35">
      <c r="A2101" t="s">
        <v>51</v>
      </c>
      <c r="B2101">
        <v>0</v>
      </c>
    </row>
    <row r="2102" spans="1:2" x14ac:dyDescent="0.35">
      <c r="A2102" t="s">
        <v>54</v>
      </c>
      <c r="B2102">
        <v>0</v>
      </c>
    </row>
    <row r="2103" spans="1:2" x14ac:dyDescent="0.35">
      <c r="A2103" t="s">
        <v>44</v>
      </c>
    </row>
    <row r="2104" spans="1:2" x14ac:dyDescent="0.35">
      <c r="A2104" t="s">
        <v>28</v>
      </c>
      <c r="B2104" t="s">
        <v>29</v>
      </c>
    </row>
    <row r="2105" spans="1:2" x14ac:dyDescent="0.35">
      <c r="A2105" t="s">
        <v>56</v>
      </c>
      <c r="B2105">
        <v>0</v>
      </c>
    </row>
    <row r="2106" spans="1:2" x14ac:dyDescent="0.35">
      <c r="A2106" t="s">
        <v>52</v>
      </c>
      <c r="B2106">
        <v>0</v>
      </c>
    </row>
    <row r="2107" spans="1:2" x14ac:dyDescent="0.35">
      <c r="A2107" t="s">
        <v>55</v>
      </c>
      <c r="B2107">
        <v>0</v>
      </c>
    </row>
    <row r="2108" spans="1:2" x14ac:dyDescent="0.35">
      <c r="A2108" t="s">
        <v>53</v>
      </c>
      <c r="B2108">
        <v>0</v>
      </c>
    </row>
    <row r="2109" spans="1:2" x14ac:dyDescent="0.35">
      <c r="A2109" t="s">
        <v>51</v>
      </c>
      <c r="B2109">
        <v>0</v>
      </c>
    </row>
    <row r="2110" spans="1:2" x14ac:dyDescent="0.35">
      <c r="A2110" t="s">
        <v>54</v>
      </c>
      <c r="B2110">
        <v>0</v>
      </c>
    </row>
    <row r="2111" spans="1:2" x14ac:dyDescent="0.35">
      <c r="A2111" t="s">
        <v>45</v>
      </c>
    </row>
    <row r="2112" spans="1:2" x14ac:dyDescent="0.35">
      <c r="A2112" t="s">
        <v>28</v>
      </c>
      <c r="B2112" t="s">
        <v>29</v>
      </c>
    </row>
    <row r="2113" spans="1:11" x14ac:dyDescent="0.35">
      <c r="A2113" t="s">
        <v>56</v>
      </c>
      <c r="B2113">
        <v>0</v>
      </c>
    </row>
    <row r="2114" spans="1:11" x14ac:dyDescent="0.35">
      <c r="A2114" t="s">
        <v>52</v>
      </c>
      <c r="B2114">
        <v>0</v>
      </c>
    </row>
    <row r="2115" spans="1:11" x14ac:dyDescent="0.35">
      <c r="A2115" t="s">
        <v>55</v>
      </c>
      <c r="B2115">
        <v>0</v>
      </c>
    </row>
    <row r="2116" spans="1:11" x14ac:dyDescent="0.35">
      <c r="A2116" t="s">
        <v>53</v>
      </c>
      <c r="B2116">
        <v>0</v>
      </c>
    </row>
    <row r="2117" spans="1:11" x14ac:dyDescent="0.35">
      <c r="A2117" t="s">
        <v>51</v>
      </c>
      <c r="B2117">
        <v>0</v>
      </c>
    </row>
    <row r="2118" spans="1:11" x14ac:dyDescent="0.35">
      <c r="A2118" t="s">
        <v>54</v>
      </c>
      <c r="B2118">
        <v>0</v>
      </c>
    </row>
    <row r="2119" spans="1:11" x14ac:dyDescent="0.35">
      <c r="A2119" t="s">
        <v>51</v>
      </c>
      <c r="B2119">
        <v>0</v>
      </c>
    </row>
    <row r="2120" spans="1:11" x14ac:dyDescent="0.35">
      <c r="A2120" t="s">
        <v>54</v>
      </c>
      <c r="B2120">
        <v>0</v>
      </c>
    </row>
    <row r="2122" spans="1:11" x14ac:dyDescent="0.35">
      <c r="A2122" t="s">
        <v>0</v>
      </c>
      <c r="B2122" t="s">
        <v>83</v>
      </c>
      <c r="C2122" t="s">
        <v>100</v>
      </c>
      <c r="D2122" t="s">
        <v>101</v>
      </c>
      <c r="E2122" t="s">
        <v>102</v>
      </c>
      <c r="F2122" t="s">
        <v>103</v>
      </c>
      <c r="G2122" t="s">
        <v>104</v>
      </c>
      <c r="H2122" t="s">
        <v>105</v>
      </c>
    </row>
    <row r="2123" spans="1:11" x14ac:dyDescent="0.35">
      <c r="A2123" t="s">
        <v>10</v>
      </c>
      <c r="B2123" t="s">
        <v>72</v>
      </c>
      <c r="C2123">
        <v>0</v>
      </c>
      <c r="D2123">
        <v>0</v>
      </c>
      <c r="E2123">
        <v>178</v>
      </c>
      <c r="F2123">
        <v>279</v>
      </c>
      <c r="G2123">
        <v>160</v>
      </c>
      <c r="H2123">
        <v>299</v>
      </c>
    </row>
    <row r="2124" spans="1:11" x14ac:dyDescent="0.35">
      <c r="A2124" t="s">
        <v>0</v>
      </c>
      <c r="B2124" t="s">
        <v>83</v>
      </c>
      <c r="C2124" t="s">
        <v>106</v>
      </c>
      <c r="D2124" t="s">
        <v>96</v>
      </c>
      <c r="E2124" t="s">
        <v>97</v>
      </c>
      <c r="F2124" t="s">
        <v>107</v>
      </c>
      <c r="G2124" t="s">
        <v>96</v>
      </c>
      <c r="H2124" t="s">
        <v>97</v>
      </c>
      <c r="I2124" t="s">
        <v>108</v>
      </c>
      <c r="J2124" t="s">
        <v>96</v>
      </c>
      <c r="K2124" t="s">
        <v>97</v>
      </c>
    </row>
    <row r="2125" spans="1:11" x14ac:dyDescent="0.35">
      <c r="A2125" t="s">
        <v>10</v>
      </c>
      <c r="B2125" t="s">
        <v>72</v>
      </c>
      <c r="C2125">
        <v>0</v>
      </c>
      <c r="D2125">
        <v>0</v>
      </c>
      <c r="E2125">
        <v>0</v>
      </c>
      <c r="F2125">
        <v>0.38949671772428801</v>
      </c>
      <c r="G2125">
        <v>0.34221992069914903</v>
      </c>
      <c r="H2125">
        <v>0.48967256579760099</v>
      </c>
      <c r="I2125">
        <v>0.348583877995642</v>
      </c>
      <c r="J2125">
        <v>0.294577041923827</v>
      </c>
      <c r="K2125">
        <v>0.441862187792044</v>
      </c>
    </row>
    <row r="2126" spans="1:11" x14ac:dyDescent="0.35">
      <c r="A2126" t="s">
        <v>0</v>
      </c>
      <c r="B2126" t="s">
        <v>83</v>
      </c>
      <c r="C2126" t="s">
        <v>100</v>
      </c>
      <c r="D2126" t="s">
        <v>101</v>
      </c>
      <c r="E2126" t="s">
        <v>102</v>
      </c>
      <c r="F2126" t="s">
        <v>103</v>
      </c>
      <c r="G2126" t="s">
        <v>104</v>
      </c>
      <c r="H2126" t="s">
        <v>105</v>
      </c>
    </row>
    <row r="2127" spans="1:11" x14ac:dyDescent="0.35">
      <c r="A2127" t="s">
        <v>10</v>
      </c>
      <c r="B2127" t="s">
        <v>73</v>
      </c>
      <c r="C2127">
        <v>0</v>
      </c>
      <c r="D2127">
        <v>0</v>
      </c>
      <c r="E2127">
        <v>840</v>
      </c>
      <c r="F2127">
        <v>204</v>
      </c>
      <c r="G2127">
        <v>637</v>
      </c>
      <c r="H2127">
        <v>401</v>
      </c>
    </row>
    <row r="2128" spans="1:11" x14ac:dyDescent="0.35">
      <c r="A2128" t="s">
        <v>0</v>
      </c>
      <c r="B2128" t="s">
        <v>83</v>
      </c>
      <c r="C2128" t="s">
        <v>106</v>
      </c>
      <c r="D2128" t="s">
        <v>96</v>
      </c>
      <c r="E2128" t="s">
        <v>97</v>
      </c>
      <c r="F2128" t="s">
        <v>107</v>
      </c>
      <c r="G2128" t="s">
        <v>96</v>
      </c>
      <c r="H2128" t="s">
        <v>97</v>
      </c>
      <c r="I2128" t="s">
        <v>108</v>
      </c>
      <c r="J2128" t="s">
        <v>96</v>
      </c>
      <c r="K2128" t="s">
        <v>97</v>
      </c>
    </row>
    <row r="2129" spans="1:11" x14ac:dyDescent="0.35">
      <c r="A2129" t="s">
        <v>10</v>
      </c>
      <c r="B2129" t="s">
        <v>73</v>
      </c>
      <c r="C2129">
        <v>0</v>
      </c>
      <c r="D2129">
        <v>0</v>
      </c>
      <c r="E2129">
        <v>0</v>
      </c>
      <c r="F2129">
        <v>0.80459770114942497</v>
      </c>
      <c r="G2129">
        <v>0.77744349976681104</v>
      </c>
      <c r="H2129">
        <v>0.84205610779261197</v>
      </c>
      <c r="I2129">
        <v>0.61368015414258104</v>
      </c>
      <c r="J2129">
        <v>0.57545932733124405</v>
      </c>
      <c r="K2129">
        <v>0.66156441304548497</v>
      </c>
    </row>
    <row r="2130" spans="1:11" x14ac:dyDescent="0.35">
      <c r="A2130" t="s">
        <v>0</v>
      </c>
      <c r="B2130" t="s">
        <v>1</v>
      </c>
      <c r="C2130" t="s">
        <v>100</v>
      </c>
      <c r="D2130" t="s">
        <v>101</v>
      </c>
      <c r="E2130" t="s">
        <v>102</v>
      </c>
      <c r="F2130" t="s">
        <v>103</v>
      </c>
      <c r="G2130" t="s">
        <v>104</v>
      </c>
      <c r="H2130" t="s">
        <v>105</v>
      </c>
    </row>
    <row r="2131" spans="1:11" x14ac:dyDescent="0.35">
      <c r="A2131" t="s">
        <v>10</v>
      </c>
      <c r="B2131">
        <v>2</v>
      </c>
      <c r="C2131">
        <v>0</v>
      </c>
      <c r="D2131">
        <v>0</v>
      </c>
      <c r="E2131">
        <v>1018</v>
      </c>
      <c r="F2131">
        <v>483</v>
      </c>
      <c r="G2131">
        <v>797</v>
      </c>
      <c r="H2131">
        <v>700</v>
      </c>
    </row>
    <row r="2132" spans="1:11" x14ac:dyDescent="0.35">
      <c r="A2132" t="s">
        <v>0</v>
      </c>
      <c r="B2132" t="s">
        <v>106</v>
      </c>
      <c r="C2132" t="s">
        <v>96</v>
      </c>
      <c r="D2132" t="s">
        <v>97</v>
      </c>
      <c r="E2132" t="s">
        <v>107</v>
      </c>
      <c r="F2132" t="s">
        <v>96</v>
      </c>
      <c r="G2132" t="s">
        <v>97</v>
      </c>
      <c r="H2132" t="s">
        <v>108</v>
      </c>
      <c r="I2132" t="s">
        <v>96</v>
      </c>
      <c r="J2132" t="s">
        <v>97</v>
      </c>
    </row>
    <row r="2133" spans="1:11" x14ac:dyDescent="0.35">
      <c r="A2133" t="s">
        <v>10</v>
      </c>
      <c r="B2133">
        <v>0</v>
      </c>
      <c r="C2133">
        <v>0</v>
      </c>
      <c r="D2133">
        <v>0</v>
      </c>
      <c r="E2133">
        <v>0.67821452365089896</v>
      </c>
      <c r="F2133">
        <v>0.66300507648942297</v>
      </c>
      <c r="G2133">
        <v>0.75959275080433197</v>
      </c>
      <c r="H2133">
        <v>0.53239812959251798</v>
      </c>
      <c r="I2133">
        <v>0.51222071070835595</v>
      </c>
      <c r="J2133">
        <v>0.59965690200315902</v>
      </c>
    </row>
    <row r="2134" spans="1:11" x14ac:dyDescent="0.35">
      <c r="A2134" t="s">
        <v>0</v>
      </c>
      <c r="B2134" t="s">
        <v>83</v>
      </c>
      <c r="C2134" t="s">
        <v>100</v>
      </c>
      <c r="D2134" t="s">
        <v>101</v>
      </c>
      <c r="E2134" t="s">
        <v>102</v>
      </c>
      <c r="F2134" t="s">
        <v>103</v>
      </c>
      <c r="G2134" t="s">
        <v>104</v>
      </c>
      <c r="H2134" t="s">
        <v>105</v>
      </c>
    </row>
    <row r="2135" spans="1:11" x14ac:dyDescent="0.35">
      <c r="A2135" t="s">
        <v>11</v>
      </c>
      <c r="B2135" t="s">
        <v>74</v>
      </c>
      <c r="C2135">
        <v>346</v>
      </c>
      <c r="D2135">
        <v>553</v>
      </c>
      <c r="E2135">
        <v>214</v>
      </c>
      <c r="F2135">
        <v>586</v>
      </c>
      <c r="G2135">
        <v>0</v>
      </c>
      <c r="H2135">
        <v>0</v>
      </c>
    </row>
    <row r="2136" spans="1:11" x14ac:dyDescent="0.35">
      <c r="A2136" t="s">
        <v>0</v>
      </c>
      <c r="B2136" t="s">
        <v>83</v>
      </c>
      <c r="C2136" t="s">
        <v>106</v>
      </c>
      <c r="D2136" t="s">
        <v>96</v>
      </c>
      <c r="E2136" t="s">
        <v>97</v>
      </c>
      <c r="F2136" t="s">
        <v>107</v>
      </c>
      <c r="G2136" t="s">
        <v>96</v>
      </c>
      <c r="H2136" t="s">
        <v>97</v>
      </c>
      <c r="I2136" t="s">
        <v>108</v>
      </c>
      <c r="J2136" t="s">
        <v>96</v>
      </c>
      <c r="K2136" t="s">
        <v>97</v>
      </c>
    </row>
    <row r="2137" spans="1:11" x14ac:dyDescent="0.35">
      <c r="A2137" t="s">
        <v>11</v>
      </c>
      <c r="B2137" t="s">
        <v>74</v>
      </c>
      <c r="C2137">
        <v>0.38487208008898699</v>
      </c>
      <c r="D2137">
        <v>0.35308358296112602</v>
      </c>
      <c r="E2137">
        <v>0.44409207469445799</v>
      </c>
      <c r="F2137">
        <v>0.26750000000000002</v>
      </c>
      <c r="G2137">
        <v>0.22607411568090699</v>
      </c>
      <c r="H2137">
        <v>0.31593368202148198</v>
      </c>
      <c r="I2137">
        <v>0</v>
      </c>
      <c r="J2137">
        <v>0</v>
      </c>
      <c r="K2137">
        <v>0</v>
      </c>
    </row>
    <row r="2138" spans="1:11" x14ac:dyDescent="0.35">
      <c r="A2138" t="s">
        <v>0</v>
      </c>
      <c r="B2138" t="s">
        <v>83</v>
      </c>
      <c r="C2138" t="s">
        <v>100</v>
      </c>
      <c r="D2138" t="s">
        <v>101</v>
      </c>
      <c r="E2138" t="s">
        <v>102</v>
      </c>
      <c r="F2138" t="s">
        <v>103</v>
      </c>
      <c r="G2138" t="s">
        <v>104</v>
      </c>
      <c r="H2138" t="s">
        <v>105</v>
      </c>
    </row>
    <row r="2139" spans="1:11" x14ac:dyDescent="0.35">
      <c r="A2139" t="s">
        <v>11</v>
      </c>
      <c r="B2139" t="s">
        <v>75</v>
      </c>
      <c r="C2139">
        <v>446</v>
      </c>
      <c r="D2139">
        <v>370</v>
      </c>
      <c r="E2139">
        <v>340</v>
      </c>
      <c r="F2139">
        <v>483</v>
      </c>
      <c r="G2139">
        <v>0</v>
      </c>
      <c r="H2139">
        <v>0</v>
      </c>
    </row>
    <row r="2140" spans="1:11" x14ac:dyDescent="0.35">
      <c r="A2140" t="s">
        <v>0</v>
      </c>
      <c r="B2140" t="s">
        <v>83</v>
      </c>
      <c r="C2140" t="s">
        <v>106</v>
      </c>
      <c r="D2140" t="s">
        <v>96</v>
      </c>
      <c r="E2140" t="s">
        <v>97</v>
      </c>
      <c r="F2140" t="s">
        <v>107</v>
      </c>
      <c r="G2140" t="s">
        <v>96</v>
      </c>
      <c r="H2140" t="s">
        <v>97</v>
      </c>
      <c r="I2140" t="s">
        <v>108</v>
      </c>
      <c r="J2140" t="s">
        <v>96</v>
      </c>
      <c r="K2140" t="s">
        <v>97</v>
      </c>
    </row>
    <row r="2141" spans="1:11" x14ac:dyDescent="0.35">
      <c r="A2141" t="s">
        <v>11</v>
      </c>
      <c r="B2141" t="s">
        <v>75</v>
      </c>
      <c r="C2141">
        <v>0.54656862745098</v>
      </c>
      <c r="D2141">
        <v>0.49881845550155002</v>
      </c>
      <c r="E2141">
        <v>0.60529621277786005</v>
      </c>
      <c r="F2141">
        <v>0.413122721749696</v>
      </c>
      <c r="G2141">
        <v>0.38049995496550099</v>
      </c>
      <c r="H2141">
        <v>0.47842540092938202</v>
      </c>
      <c r="I2141">
        <v>0</v>
      </c>
      <c r="J2141">
        <v>0</v>
      </c>
      <c r="K2141">
        <v>0</v>
      </c>
    </row>
    <row r="2142" spans="1:11" x14ac:dyDescent="0.35">
      <c r="A2142" t="s">
        <v>0</v>
      </c>
      <c r="B2142" t="s">
        <v>1</v>
      </c>
      <c r="C2142" t="s">
        <v>100</v>
      </c>
      <c r="D2142" t="s">
        <v>101</v>
      </c>
      <c r="E2142" t="s">
        <v>102</v>
      </c>
      <c r="F2142" t="s">
        <v>103</v>
      </c>
      <c r="G2142" t="s">
        <v>104</v>
      </c>
      <c r="H2142" t="s">
        <v>105</v>
      </c>
    </row>
    <row r="2143" spans="1:11" x14ac:dyDescent="0.35">
      <c r="A2143" t="s">
        <v>11</v>
      </c>
      <c r="B2143">
        <v>2</v>
      </c>
      <c r="C2143">
        <v>792</v>
      </c>
      <c r="D2143">
        <v>923</v>
      </c>
      <c r="E2143">
        <v>554</v>
      </c>
      <c r="F2143">
        <v>1069</v>
      </c>
      <c r="G2143">
        <v>0</v>
      </c>
      <c r="H2143">
        <v>0</v>
      </c>
    </row>
    <row r="2144" spans="1:11" x14ac:dyDescent="0.35">
      <c r="A2144" t="s">
        <v>0</v>
      </c>
      <c r="B2144" t="s">
        <v>106</v>
      </c>
      <c r="C2144" t="s">
        <v>96</v>
      </c>
      <c r="D2144" t="s">
        <v>97</v>
      </c>
      <c r="E2144" t="s">
        <v>107</v>
      </c>
      <c r="F2144" t="s">
        <v>96</v>
      </c>
      <c r="G2144" t="s">
        <v>97</v>
      </c>
      <c r="H2144" t="s">
        <v>108</v>
      </c>
      <c r="I2144" t="s">
        <v>96</v>
      </c>
      <c r="J2144" t="s">
        <v>97</v>
      </c>
    </row>
    <row r="2145" spans="1:11" x14ac:dyDescent="0.35">
      <c r="A2145" t="s">
        <v>11</v>
      </c>
      <c r="B2145">
        <v>0.46180758017492701</v>
      </c>
      <c r="C2145">
        <v>0.43701149175177001</v>
      </c>
      <c r="D2145">
        <v>0.51363367121572701</v>
      </c>
      <c r="E2145">
        <v>0.34134319162045501</v>
      </c>
      <c r="F2145">
        <v>0.31321476468036202</v>
      </c>
      <c r="G2145">
        <v>0.38725181211827397</v>
      </c>
      <c r="H2145">
        <v>0</v>
      </c>
      <c r="I2145">
        <v>0</v>
      </c>
      <c r="J2145">
        <v>0</v>
      </c>
    </row>
    <row r="2146" spans="1:11" x14ac:dyDescent="0.35">
      <c r="A2146" t="s">
        <v>0</v>
      </c>
      <c r="B2146" t="s">
        <v>83</v>
      </c>
      <c r="C2146" t="s">
        <v>100</v>
      </c>
      <c r="D2146" t="s">
        <v>101</v>
      </c>
      <c r="E2146" t="s">
        <v>102</v>
      </c>
      <c r="F2146" t="s">
        <v>103</v>
      </c>
      <c r="G2146" t="s">
        <v>104</v>
      </c>
      <c r="H2146" t="s">
        <v>105</v>
      </c>
    </row>
    <row r="2147" spans="1:11" x14ac:dyDescent="0.35">
      <c r="A2147" t="s">
        <v>12</v>
      </c>
      <c r="B2147" t="s">
        <v>76</v>
      </c>
      <c r="C2147">
        <v>636</v>
      </c>
      <c r="D2147">
        <v>289</v>
      </c>
      <c r="E2147">
        <v>641</v>
      </c>
      <c r="F2147">
        <v>239</v>
      </c>
      <c r="G2147">
        <v>0</v>
      </c>
      <c r="H2147">
        <v>0</v>
      </c>
    </row>
    <row r="2148" spans="1:11" x14ac:dyDescent="0.35">
      <c r="A2148" t="s">
        <v>0</v>
      </c>
      <c r="B2148" t="s">
        <v>83</v>
      </c>
      <c r="C2148" t="s">
        <v>106</v>
      </c>
      <c r="D2148" t="s">
        <v>96</v>
      </c>
      <c r="E2148" t="s">
        <v>97</v>
      </c>
      <c r="F2148" t="s">
        <v>107</v>
      </c>
      <c r="G2148" t="s">
        <v>96</v>
      </c>
      <c r="H2148" t="s">
        <v>97</v>
      </c>
      <c r="I2148" t="s">
        <v>108</v>
      </c>
      <c r="J2148" t="s">
        <v>96</v>
      </c>
      <c r="K2148" t="s">
        <v>97</v>
      </c>
    </row>
    <row r="2149" spans="1:11" x14ac:dyDescent="0.35">
      <c r="A2149" t="s">
        <v>12</v>
      </c>
      <c r="B2149" t="s">
        <v>76</v>
      </c>
      <c r="C2149">
        <v>0.68756756756756698</v>
      </c>
      <c r="D2149">
        <v>0.62116928869219401</v>
      </c>
      <c r="E2149">
        <v>0.70942095022309004</v>
      </c>
      <c r="F2149">
        <v>0.72840909090909001</v>
      </c>
      <c r="G2149">
        <v>0.67939484712363296</v>
      </c>
      <c r="H2149">
        <v>0.76696978080841305</v>
      </c>
      <c r="I2149">
        <v>0</v>
      </c>
      <c r="J2149">
        <v>0</v>
      </c>
      <c r="K2149">
        <v>0</v>
      </c>
    </row>
    <row r="2150" spans="1:11" x14ac:dyDescent="0.35">
      <c r="A2150" t="s">
        <v>0</v>
      </c>
      <c r="B2150" t="s">
        <v>83</v>
      </c>
      <c r="C2150" t="s">
        <v>100</v>
      </c>
      <c r="D2150" t="s">
        <v>101</v>
      </c>
      <c r="E2150" t="s">
        <v>102</v>
      </c>
      <c r="F2150" t="s">
        <v>103</v>
      </c>
      <c r="G2150" t="s">
        <v>104</v>
      </c>
      <c r="H2150" t="s">
        <v>105</v>
      </c>
    </row>
    <row r="2151" spans="1:11" x14ac:dyDescent="0.35">
      <c r="A2151" t="s">
        <v>12</v>
      </c>
      <c r="B2151" t="s">
        <v>77</v>
      </c>
      <c r="C2151">
        <v>709</v>
      </c>
      <c r="D2151">
        <v>344</v>
      </c>
      <c r="E2151">
        <v>776</v>
      </c>
      <c r="F2151">
        <v>280</v>
      </c>
      <c r="G2151">
        <v>0</v>
      </c>
      <c r="H2151">
        <v>0</v>
      </c>
    </row>
    <row r="2152" spans="1:11" x14ac:dyDescent="0.35">
      <c r="A2152" t="s">
        <v>0</v>
      </c>
      <c r="B2152" t="s">
        <v>83</v>
      </c>
      <c r="C2152" t="s">
        <v>106</v>
      </c>
      <c r="D2152" t="s">
        <v>96</v>
      </c>
      <c r="E2152" t="s">
        <v>97</v>
      </c>
      <c r="F2152" t="s">
        <v>107</v>
      </c>
      <c r="G2152" t="s">
        <v>96</v>
      </c>
      <c r="H2152" t="s">
        <v>97</v>
      </c>
      <c r="I2152" t="s">
        <v>108</v>
      </c>
      <c r="J2152" t="s">
        <v>96</v>
      </c>
      <c r="K2152" t="s">
        <v>97</v>
      </c>
    </row>
    <row r="2153" spans="1:11" x14ac:dyDescent="0.35">
      <c r="A2153" t="s">
        <v>12</v>
      </c>
      <c r="B2153" t="s">
        <v>77</v>
      </c>
      <c r="C2153">
        <v>0.67331433998100598</v>
      </c>
      <c r="D2153">
        <v>0.638511291756647</v>
      </c>
      <c r="E2153">
        <v>0.72308258159092698</v>
      </c>
      <c r="F2153">
        <v>0.73484848484848397</v>
      </c>
      <c r="G2153">
        <v>0.70433624528213801</v>
      </c>
      <c r="H2153">
        <v>0.78439809320625098</v>
      </c>
      <c r="I2153">
        <v>0</v>
      </c>
      <c r="J2153">
        <v>0</v>
      </c>
      <c r="K2153">
        <v>0</v>
      </c>
    </row>
    <row r="2154" spans="1:11" x14ac:dyDescent="0.35">
      <c r="A2154" t="s">
        <v>0</v>
      </c>
      <c r="B2154" t="s">
        <v>1</v>
      </c>
      <c r="C2154" t="s">
        <v>100</v>
      </c>
      <c r="D2154" t="s">
        <v>101</v>
      </c>
      <c r="E2154" t="s">
        <v>102</v>
      </c>
      <c r="F2154" t="s">
        <v>103</v>
      </c>
      <c r="G2154" t="s">
        <v>104</v>
      </c>
      <c r="H2154" t="s">
        <v>105</v>
      </c>
    </row>
    <row r="2155" spans="1:11" x14ac:dyDescent="0.35">
      <c r="A2155" t="s">
        <v>12</v>
      </c>
      <c r="B2155">
        <v>2</v>
      </c>
      <c r="C2155">
        <v>1345</v>
      </c>
      <c r="D2155">
        <v>633</v>
      </c>
      <c r="E2155">
        <v>1417</v>
      </c>
      <c r="F2155">
        <v>519</v>
      </c>
      <c r="G2155">
        <v>0</v>
      </c>
      <c r="H2155">
        <v>0</v>
      </c>
    </row>
    <row r="2156" spans="1:11" x14ac:dyDescent="0.35">
      <c r="A2156" t="s">
        <v>0</v>
      </c>
      <c r="B2156" t="s">
        <v>106</v>
      </c>
      <c r="C2156" t="s">
        <v>96</v>
      </c>
      <c r="D2156" t="s">
        <v>97</v>
      </c>
      <c r="E2156" t="s">
        <v>107</v>
      </c>
      <c r="F2156" t="s">
        <v>96</v>
      </c>
      <c r="G2156" t="s">
        <v>97</v>
      </c>
      <c r="H2156" t="s">
        <v>108</v>
      </c>
      <c r="I2156" t="s">
        <v>96</v>
      </c>
      <c r="J2156" t="s">
        <v>97</v>
      </c>
    </row>
    <row r="2157" spans="1:11" x14ac:dyDescent="0.35">
      <c r="A2157" t="s">
        <v>12</v>
      </c>
      <c r="B2157">
        <v>0.67997977755308303</v>
      </c>
      <c r="C2157">
        <v>0.64311566536786102</v>
      </c>
      <c r="D2157">
        <v>0.70297639076356899</v>
      </c>
      <c r="E2157">
        <v>0.731921487603305</v>
      </c>
      <c r="F2157">
        <v>0.70467205742237204</v>
      </c>
      <c r="G2157">
        <v>0.76287742578784501</v>
      </c>
      <c r="H2157">
        <v>0</v>
      </c>
      <c r="I2157">
        <v>0</v>
      </c>
      <c r="J2157">
        <v>0</v>
      </c>
    </row>
    <row r="2158" spans="1:11" x14ac:dyDescent="0.35">
      <c r="A2158" t="s">
        <v>0</v>
      </c>
      <c r="B2158" t="s">
        <v>83</v>
      </c>
      <c r="C2158" t="s">
        <v>100</v>
      </c>
      <c r="D2158" t="s">
        <v>101</v>
      </c>
      <c r="E2158" t="s">
        <v>102</v>
      </c>
      <c r="F2158" t="s">
        <v>103</v>
      </c>
      <c r="G2158" t="s">
        <v>104</v>
      </c>
      <c r="H2158" t="s">
        <v>105</v>
      </c>
    </row>
    <row r="2159" spans="1:11" x14ac:dyDescent="0.35">
      <c r="A2159" t="s">
        <v>13</v>
      </c>
      <c r="B2159" t="s">
        <v>78</v>
      </c>
      <c r="C2159">
        <v>292</v>
      </c>
      <c r="D2159">
        <v>273</v>
      </c>
      <c r="E2159">
        <v>391</v>
      </c>
      <c r="F2159">
        <v>199</v>
      </c>
      <c r="G2159">
        <v>0</v>
      </c>
      <c r="H2159">
        <v>0</v>
      </c>
    </row>
    <row r="2160" spans="1:11" x14ac:dyDescent="0.35">
      <c r="A2160" t="s">
        <v>0</v>
      </c>
      <c r="B2160" t="s">
        <v>83</v>
      </c>
      <c r="C2160" t="s">
        <v>106</v>
      </c>
      <c r="D2160" t="s">
        <v>96</v>
      </c>
      <c r="E2160" t="s">
        <v>97</v>
      </c>
      <c r="F2160" t="s">
        <v>107</v>
      </c>
      <c r="G2160" t="s">
        <v>96</v>
      </c>
      <c r="H2160" t="s">
        <v>97</v>
      </c>
      <c r="I2160" t="s">
        <v>108</v>
      </c>
      <c r="J2160" t="s">
        <v>96</v>
      </c>
      <c r="K2160" t="s">
        <v>97</v>
      </c>
    </row>
    <row r="2161" spans="1:11" x14ac:dyDescent="0.35">
      <c r="A2161" t="s">
        <v>13</v>
      </c>
      <c r="B2161" t="s">
        <v>78</v>
      </c>
      <c r="C2161">
        <v>0.516814159292035</v>
      </c>
      <c r="D2161">
        <v>0.40608369969657998</v>
      </c>
      <c r="E2161">
        <v>0.54701368370236403</v>
      </c>
      <c r="F2161">
        <v>0.66271186440677898</v>
      </c>
      <c r="G2161">
        <v>0.61105011731965597</v>
      </c>
      <c r="H2161">
        <v>0.73766882520399901</v>
      </c>
      <c r="I2161">
        <v>0</v>
      </c>
      <c r="J2161">
        <v>0</v>
      </c>
      <c r="K2161">
        <v>0</v>
      </c>
    </row>
    <row r="2162" spans="1:11" x14ac:dyDescent="0.35">
      <c r="A2162" t="s">
        <v>0</v>
      </c>
      <c r="B2162" t="s">
        <v>83</v>
      </c>
      <c r="C2162" t="s">
        <v>100</v>
      </c>
      <c r="D2162" t="s">
        <v>101</v>
      </c>
      <c r="E2162" t="s">
        <v>102</v>
      </c>
      <c r="F2162" t="s">
        <v>103</v>
      </c>
      <c r="G2162" t="s">
        <v>104</v>
      </c>
      <c r="H2162" t="s">
        <v>105</v>
      </c>
    </row>
    <row r="2163" spans="1:11" x14ac:dyDescent="0.35">
      <c r="A2163" t="s">
        <v>13</v>
      </c>
      <c r="B2163" t="s">
        <v>79</v>
      </c>
      <c r="C2163">
        <v>162</v>
      </c>
      <c r="D2163">
        <v>285</v>
      </c>
      <c r="E2163">
        <v>283</v>
      </c>
      <c r="F2163">
        <v>169</v>
      </c>
      <c r="G2163">
        <v>0</v>
      </c>
      <c r="H2163">
        <v>0</v>
      </c>
    </row>
    <row r="2164" spans="1:11" x14ac:dyDescent="0.35">
      <c r="A2164" t="s">
        <v>0</v>
      </c>
      <c r="B2164" t="s">
        <v>83</v>
      </c>
      <c r="C2164" t="s">
        <v>106</v>
      </c>
      <c r="D2164" t="s">
        <v>96</v>
      </c>
      <c r="E2164" t="s">
        <v>97</v>
      </c>
      <c r="F2164" t="s">
        <v>107</v>
      </c>
      <c r="G2164" t="s">
        <v>96</v>
      </c>
      <c r="H2164" t="s">
        <v>97</v>
      </c>
      <c r="I2164" t="s">
        <v>108</v>
      </c>
      <c r="J2164" t="s">
        <v>96</v>
      </c>
      <c r="K2164" t="s">
        <v>97</v>
      </c>
    </row>
    <row r="2165" spans="1:11" x14ac:dyDescent="0.35">
      <c r="A2165" t="s">
        <v>13</v>
      </c>
      <c r="B2165" t="s">
        <v>79</v>
      </c>
      <c r="C2165">
        <v>0.36241610738254998</v>
      </c>
      <c r="D2165">
        <v>0.27877140319854998</v>
      </c>
      <c r="E2165">
        <v>0.41115915809277098</v>
      </c>
      <c r="F2165">
        <v>0.62610619469026496</v>
      </c>
      <c r="G2165">
        <v>0.57944874045893002</v>
      </c>
      <c r="H2165">
        <v>0.69710484214557</v>
      </c>
      <c r="I2165">
        <v>0</v>
      </c>
      <c r="J2165">
        <v>0</v>
      </c>
      <c r="K2165">
        <v>0</v>
      </c>
    </row>
    <row r="2166" spans="1:11" x14ac:dyDescent="0.35">
      <c r="A2166" t="s">
        <v>0</v>
      </c>
      <c r="B2166" t="s">
        <v>83</v>
      </c>
      <c r="C2166" t="s">
        <v>100</v>
      </c>
      <c r="D2166" t="s">
        <v>101</v>
      </c>
      <c r="E2166" t="s">
        <v>102</v>
      </c>
      <c r="F2166" t="s">
        <v>103</v>
      </c>
      <c r="G2166" t="s">
        <v>104</v>
      </c>
      <c r="H2166" t="s">
        <v>105</v>
      </c>
    </row>
    <row r="2167" spans="1:11" x14ac:dyDescent="0.35">
      <c r="A2167" t="s">
        <v>13</v>
      </c>
      <c r="B2167" t="s">
        <v>80</v>
      </c>
      <c r="C2167">
        <v>199</v>
      </c>
      <c r="D2167">
        <v>555</v>
      </c>
      <c r="E2167">
        <v>306</v>
      </c>
      <c r="F2167">
        <v>426</v>
      </c>
      <c r="G2167">
        <v>0</v>
      </c>
      <c r="H2167">
        <v>0</v>
      </c>
    </row>
    <row r="2168" spans="1:11" x14ac:dyDescent="0.35">
      <c r="A2168" t="s">
        <v>0</v>
      </c>
      <c r="B2168" t="s">
        <v>83</v>
      </c>
      <c r="C2168" t="s">
        <v>106</v>
      </c>
      <c r="D2168" t="s">
        <v>96</v>
      </c>
      <c r="E2168" t="s">
        <v>97</v>
      </c>
      <c r="F2168" t="s">
        <v>107</v>
      </c>
      <c r="G2168" t="s">
        <v>96</v>
      </c>
      <c r="H2168" t="s">
        <v>97</v>
      </c>
      <c r="I2168" t="s">
        <v>108</v>
      </c>
      <c r="J2168" t="s">
        <v>96</v>
      </c>
      <c r="K2168" t="s">
        <v>97</v>
      </c>
    </row>
    <row r="2169" spans="1:11" x14ac:dyDescent="0.35">
      <c r="A2169" t="s">
        <v>13</v>
      </c>
      <c r="B2169" t="s">
        <v>80</v>
      </c>
      <c r="C2169">
        <v>0.26392572944296999</v>
      </c>
      <c r="D2169">
        <v>0.218812468322444</v>
      </c>
      <c r="E2169">
        <v>0.31162788584136097</v>
      </c>
      <c r="F2169">
        <v>0.41803278688524498</v>
      </c>
      <c r="G2169">
        <v>0.39918021618313798</v>
      </c>
      <c r="H2169">
        <v>0.47966222248288098</v>
      </c>
      <c r="I2169">
        <v>0</v>
      </c>
      <c r="J2169">
        <v>0</v>
      </c>
      <c r="K2169">
        <v>0</v>
      </c>
    </row>
    <row r="2170" spans="1:11" x14ac:dyDescent="0.35">
      <c r="A2170" t="s">
        <v>0</v>
      </c>
      <c r="B2170" t="s">
        <v>1</v>
      </c>
      <c r="C2170" t="s">
        <v>100</v>
      </c>
      <c r="D2170" t="s">
        <v>101</v>
      </c>
      <c r="E2170" t="s">
        <v>102</v>
      </c>
      <c r="F2170" t="s">
        <v>103</v>
      </c>
      <c r="G2170" t="s">
        <v>104</v>
      </c>
      <c r="H2170" t="s">
        <v>105</v>
      </c>
    </row>
    <row r="2171" spans="1:11" x14ac:dyDescent="0.35">
      <c r="A2171" t="s">
        <v>13</v>
      </c>
      <c r="B2171">
        <v>3</v>
      </c>
      <c r="C2171">
        <v>653</v>
      </c>
      <c r="D2171">
        <v>1113</v>
      </c>
      <c r="E2171">
        <v>980</v>
      </c>
      <c r="F2171">
        <v>794</v>
      </c>
      <c r="G2171">
        <v>0</v>
      </c>
      <c r="H2171">
        <v>0</v>
      </c>
    </row>
    <row r="2172" spans="1:11" x14ac:dyDescent="0.35">
      <c r="A2172" t="s">
        <v>0</v>
      </c>
      <c r="B2172" t="s">
        <v>106</v>
      </c>
      <c r="C2172" t="s">
        <v>96</v>
      </c>
      <c r="D2172" t="s">
        <v>97</v>
      </c>
      <c r="E2172" t="s">
        <v>107</v>
      </c>
      <c r="F2172" t="s">
        <v>96</v>
      </c>
      <c r="G2172" t="s">
        <v>97</v>
      </c>
      <c r="H2172" t="s">
        <v>108</v>
      </c>
      <c r="I2172" t="s">
        <v>96</v>
      </c>
      <c r="J2172" t="s">
        <v>97</v>
      </c>
    </row>
    <row r="2173" spans="1:11" x14ac:dyDescent="0.35">
      <c r="A2173" t="s">
        <v>13</v>
      </c>
      <c r="B2173">
        <v>0.36976217440543602</v>
      </c>
      <c r="C2173">
        <v>0.32464744439522603</v>
      </c>
      <c r="D2173">
        <v>0.40212806806060702</v>
      </c>
      <c r="E2173">
        <v>0.55242390078917702</v>
      </c>
      <c r="F2173">
        <v>0.54791432515180205</v>
      </c>
      <c r="G2173">
        <v>0.62193080232551201</v>
      </c>
      <c r="H2173">
        <v>0</v>
      </c>
      <c r="I2173">
        <v>0</v>
      </c>
      <c r="J2173">
        <v>0</v>
      </c>
    </row>
    <row r="2174" spans="1:11" x14ac:dyDescent="0.35">
      <c r="A2174" t="s">
        <v>0</v>
      </c>
      <c r="B2174" t="s">
        <v>83</v>
      </c>
      <c r="C2174" t="s">
        <v>100</v>
      </c>
      <c r="D2174" t="s">
        <v>101</v>
      </c>
      <c r="E2174" t="s">
        <v>102</v>
      </c>
      <c r="F2174" t="s">
        <v>103</v>
      </c>
      <c r="G2174" t="s">
        <v>104</v>
      </c>
      <c r="H2174" t="s">
        <v>105</v>
      </c>
    </row>
    <row r="2175" spans="1:11" x14ac:dyDescent="0.35">
      <c r="A2175" t="s">
        <v>14</v>
      </c>
      <c r="B2175" t="s">
        <v>81</v>
      </c>
      <c r="C2175">
        <v>311</v>
      </c>
      <c r="D2175">
        <v>583</v>
      </c>
      <c r="E2175">
        <v>331</v>
      </c>
      <c r="F2175">
        <v>561</v>
      </c>
      <c r="G2175">
        <v>0</v>
      </c>
      <c r="H2175">
        <v>0</v>
      </c>
    </row>
    <row r="2176" spans="1:11" x14ac:dyDescent="0.35">
      <c r="A2176" t="s">
        <v>0</v>
      </c>
      <c r="B2176" t="s">
        <v>83</v>
      </c>
      <c r="C2176" t="s">
        <v>106</v>
      </c>
      <c r="D2176" t="s">
        <v>96</v>
      </c>
      <c r="E2176" t="s">
        <v>97</v>
      </c>
      <c r="F2176" t="s">
        <v>107</v>
      </c>
      <c r="G2176" t="s">
        <v>96</v>
      </c>
      <c r="H2176" t="s">
        <v>97</v>
      </c>
      <c r="I2176" t="s">
        <v>108</v>
      </c>
      <c r="J2176" t="s">
        <v>96</v>
      </c>
      <c r="K2176" t="s">
        <v>97</v>
      </c>
    </row>
    <row r="2177" spans="1:11" x14ac:dyDescent="0.35">
      <c r="A2177" t="s">
        <v>14</v>
      </c>
      <c r="B2177" t="s">
        <v>81</v>
      </c>
      <c r="C2177">
        <v>0.34787472035794098</v>
      </c>
      <c r="D2177">
        <v>0.273709211310597</v>
      </c>
      <c r="E2177">
        <v>0.36417738693030099</v>
      </c>
      <c r="F2177">
        <v>0.37107623318385602</v>
      </c>
      <c r="G2177">
        <v>0.32323695762178201</v>
      </c>
      <c r="H2177">
        <v>0.42408134948487197</v>
      </c>
      <c r="I2177">
        <v>0</v>
      </c>
      <c r="J2177">
        <v>0</v>
      </c>
      <c r="K2177">
        <v>0</v>
      </c>
    </row>
    <row r="2178" spans="1:11" x14ac:dyDescent="0.35">
      <c r="A2178" t="s">
        <v>0</v>
      </c>
      <c r="B2178" t="s">
        <v>83</v>
      </c>
      <c r="C2178" t="s">
        <v>100</v>
      </c>
      <c r="D2178" t="s">
        <v>101</v>
      </c>
      <c r="E2178" t="s">
        <v>102</v>
      </c>
      <c r="F2178" t="s">
        <v>103</v>
      </c>
      <c r="G2178" t="s">
        <v>104</v>
      </c>
      <c r="H2178" t="s">
        <v>105</v>
      </c>
    </row>
    <row r="2179" spans="1:11" x14ac:dyDescent="0.35">
      <c r="A2179" t="s">
        <v>14</v>
      </c>
      <c r="B2179" t="s">
        <v>82</v>
      </c>
      <c r="C2179">
        <v>202</v>
      </c>
      <c r="D2179">
        <v>384</v>
      </c>
      <c r="E2179">
        <v>321</v>
      </c>
      <c r="F2179">
        <v>276</v>
      </c>
      <c r="G2179">
        <v>0</v>
      </c>
      <c r="H2179">
        <v>0</v>
      </c>
    </row>
    <row r="2180" spans="1:11" x14ac:dyDescent="0.35">
      <c r="A2180" t="s">
        <v>0</v>
      </c>
      <c r="B2180" t="s">
        <v>83</v>
      </c>
      <c r="C2180" t="s">
        <v>106</v>
      </c>
      <c r="D2180" t="s">
        <v>96</v>
      </c>
      <c r="E2180" t="s">
        <v>97</v>
      </c>
      <c r="F2180" t="s">
        <v>107</v>
      </c>
      <c r="G2180" t="s">
        <v>96</v>
      </c>
      <c r="H2180" t="s">
        <v>97</v>
      </c>
      <c r="I2180" t="s">
        <v>108</v>
      </c>
      <c r="J2180" t="s">
        <v>96</v>
      </c>
      <c r="K2180" t="s">
        <v>97</v>
      </c>
    </row>
    <row r="2181" spans="1:11" x14ac:dyDescent="0.35">
      <c r="A2181" t="s">
        <v>14</v>
      </c>
      <c r="B2181" t="s">
        <v>82</v>
      </c>
      <c r="C2181">
        <v>0.34470989761092102</v>
      </c>
      <c r="D2181">
        <v>0.28285303792893901</v>
      </c>
      <c r="E2181">
        <v>0.37056848697829398</v>
      </c>
      <c r="F2181">
        <v>0.53768844221105505</v>
      </c>
      <c r="G2181">
        <v>0.49277100390043899</v>
      </c>
      <c r="H2181">
        <v>0.58153190857236503</v>
      </c>
      <c r="I2181">
        <v>0</v>
      </c>
      <c r="J2181">
        <v>0</v>
      </c>
      <c r="K2181">
        <v>0</v>
      </c>
    </row>
    <row r="2182" spans="1:11" x14ac:dyDescent="0.35">
      <c r="A2182" t="s">
        <v>0</v>
      </c>
      <c r="B2182" t="s">
        <v>1</v>
      </c>
      <c r="C2182" t="s">
        <v>100</v>
      </c>
      <c r="D2182" t="s">
        <v>101</v>
      </c>
      <c r="E2182" t="s">
        <v>102</v>
      </c>
      <c r="F2182" t="s">
        <v>103</v>
      </c>
      <c r="G2182" t="s">
        <v>104</v>
      </c>
      <c r="H2182" t="s">
        <v>105</v>
      </c>
    </row>
    <row r="2183" spans="1:11" x14ac:dyDescent="0.35">
      <c r="A2183" t="s">
        <v>14</v>
      </c>
      <c r="B2183">
        <v>2</v>
      </c>
      <c r="C2183">
        <v>513</v>
      </c>
      <c r="D2183">
        <v>967</v>
      </c>
      <c r="E2183">
        <v>652</v>
      </c>
      <c r="F2183">
        <v>837</v>
      </c>
      <c r="G2183">
        <v>0</v>
      </c>
      <c r="H2183">
        <v>0</v>
      </c>
    </row>
    <row r="2184" spans="1:11" x14ac:dyDescent="0.35">
      <c r="A2184" t="s">
        <v>0</v>
      </c>
      <c r="B2184" t="s">
        <v>106</v>
      </c>
      <c r="C2184" t="s">
        <v>96</v>
      </c>
      <c r="D2184" t="s">
        <v>97</v>
      </c>
      <c r="E2184" t="s">
        <v>107</v>
      </c>
      <c r="F2184" t="s">
        <v>96</v>
      </c>
      <c r="G2184" t="s">
        <v>97</v>
      </c>
      <c r="H2184" t="s">
        <v>108</v>
      </c>
      <c r="I2184" t="s">
        <v>96</v>
      </c>
      <c r="J2184" t="s">
        <v>97</v>
      </c>
    </row>
    <row r="2185" spans="1:11" x14ac:dyDescent="0.35">
      <c r="A2185" t="s">
        <v>14</v>
      </c>
      <c r="B2185">
        <v>0.34662162162162102</v>
      </c>
      <c r="C2185">
        <v>0.29201124743513202</v>
      </c>
      <c r="D2185">
        <v>0.353642814138933</v>
      </c>
      <c r="E2185">
        <v>0.43787777031564801</v>
      </c>
      <c r="F2185">
        <v>0.417806992999886</v>
      </c>
      <c r="G2185">
        <v>0.493003616789843</v>
      </c>
      <c r="H2185">
        <v>0</v>
      </c>
      <c r="I2185">
        <v>0</v>
      </c>
      <c r="J2185"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opLeftCell="A67" workbookViewId="0">
      <selection activeCell="C79" sqref="C79:C94"/>
    </sheetView>
  </sheetViews>
  <sheetFormatPr baseColWidth="10" defaultRowHeight="14.5" x14ac:dyDescent="0.35"/>
  <sheetData>
    <row r="1" spans="1:8" x14ac:dyDescent="0.5">
      <c r="A1" t="s">
        <v>27</v>
      </c>
      <c r="D1" t="s">
        <v>32</v>
      </c>
      <c r="G1" t="s">
        <v>43</v>
      </c>
    </row>
    <row r="2" spans="1:8" x14ac:dyDescent="0.5">
      <c r="A2" t="s">
        <v>28</v>
      </c>
      <c r="B2" t="s">
        <v>29</v>
      </c>
      <c r="D2" t="s">
        <v>28</v>
      </c>
      <c r="E2" t="s">
        <v>29</v>
      </c>
      <c r="G2" t="s">
        <v>28</v>
      </c>
      <c r="H2" t="s">
        <v>29</v>
      </c>
    </row>
    <row r="3" spans="1:8" x14ac:dyDescent="0.5">
      <c r="A3" t="s">
        <v>57</v>
      </c>
      <c r="B3">
        <v>0</v>
      </c>
      <c r="D3" t="s">
        <v>57</v>
      </c>
      <c r="E3">
        <v>0</v>
      </c>
      <c r="G3" t="s">
        <v>56</v>
      </c>
      <c r="H3">
        <v>0</v>
      </c>
    </row>
    <row r="4" spans="1:8" x14ac:dyDescent="0.5">
      <c r="A4" t="s">
        <v>58</v>
      </c>
      <c r="B4">
        <v>0</v>
      </c>
      <c r="D4" t="s">
        <v>58</v>
      </c>
      <c r="E4">
        <v>0</v>
      </c>
      <c r="G4" t="s">
        <v>52</v>
      </c>
      <c r="H4">
        <v>0</v>
      </c>
    </row>
    <row r="5" spans="1:8" x14ac:dyDescent="0.5">
      <c r="A5" t="s">
        <v>46</v>
      </c>
      <c r="B5">
        <v>0</v>
      </c>
      <c r="D5" t="s">
        <v>46</v>
      </c>
      <c r="E5">
        <v>1</v>
      </c>
      <c r="G5" t="s">
        <v>55</v>
      </c>
      <c r="H5">
        <v>0</v>
      </c>
    </row>
    <row r="6" spans="1:8" x14ac:dyDescent="0.5">
      <c r="A6" t="s">
        <v>59</v>
      </c>
      <c r="B6">
        <v>0</v>
      </c>
      <c r="D6" t="s">
        <v>59</v>
      </c>
      <c r="E6">
        <v>0</v>
      </c>
      <c r="G6" t="s">
        <v>53</v>
      </c>
      <c r="H6">
        <v>0</v>
      </c>
    </row>
    <row r="7" spans="1:8" x14ac:dyDescent="0.5">
      <c r="A7" t="s">
        <v>38</v>
      </c>
      <c r="B7">
        <v>93</v>
      </c>
      <c r="D7" t="s">
        <v>38</v>
      </c>
      <c r="E7">
        <v>91</v>
      </c>
      <c r="G7" t="s">
        <v>51</v>
      </c>
      <c r="H7">
        <v>0</v>
      </c>
    </row>
    <row r="8" spans="1:8" x14ac:dyDescent="0.5">
      <c r="A8" t="s">
        <v>39</v>
      </c>
      <c r="B8">
        <v>192</v>
      </c>
      <c r="D8" t="s">
        <v>39</v>
      </c>
      <c r="E8">
        <v>193</v>
      </c>
      <c r="G8" t="s">
        <v>54</v>
      </c>
      <c r="H8">
        <v>0</v>
      </c>
    </row>
    <row r="9" spans="1:8" x14ac:dyDescent="0.5">
      <c r="A9" t="s">
        <v>60</v>
      </c>
      <c r="B9">
        <v>0</v>
      </c>
      <c r="D9" t="s">
        <v>60</v>
      </c>
      <c r="E9">
        <v>0</v>
      </c>
    </row>
    <row r="10" spans="1:8" x14ac:dyDescent="0.5">
      <c r="A10" t="s">
        <v>41</v>
      </c>
      <c r="B10">
        <v>1</v>
      </c>
      <c r="D10" t="s">
        <v>41</v>
      </c>
      <c r="E10">
        <v>1</v>
      </c>
    </row>
    <row r="11" spans="1:8" x14ac:dyDescent="0.5">
      <c r="A11" t="s">
        <v>35</v>
      </c>
      <c r="B11">
        <v>79</v>
      </c>
      <c r="D11" t="s">
        <v>35</v>
      </c>
      <c r="E11">
        <v>106</v>
      </c>
    </row>
    <row r="12" spans="1:8" x14ac:dyDescent="0.5">
      <c r="A12" t="s">
        <v>33</v>
      </c>
      <c r="B12">
        <v>185</v>
      </c>
      <c r="D12" t="s">
        <v>33</v>
      </c>
      <c r="E12">
        <v>195</v>
      </c>
    </row>
    <row r="13" spans="1:8" x14ac:dyDescent="0.5">
      <c r="A13" t="s">
        <v>61</v>
      </c>
      <c r="B13">
        <v>0</v>
      </c>
      <c r="D13" t="s">
        <v>61</v>
      </c>
      <c r="E13">
        <v>0</v>
      </c>
    </row>
    <row r="14" spans="1:8" x14ac:dyDescent="0.5">
      <c r="A14" t="s">
        <v>36</v>
      </c>
      <c r="B14">
        <v>3</v>
      </c>
      <c r="D14" t="s">
        <v>36</v>
      </c>
      <c r="E14">
        <v>2</v>
      </c>
    </row>
    <row r="15" spans="1:8" x14ac:dyDescent="0.5">
      <c r="A15" t="s">
        <v>34</v>
      </c>
      <c r="B15">
        <v>74</v>
      </c>
      <c r="D15" t="s">
        <v>34</v>
      </c>
      <c r="E15">
        <v>77</v>
      </c>
    </row>
    <row r="16" spans="1:8" x14ac:dyDescent="0.5">
      <c r="A16" t="s">
        <v>62</v>
      </c>
      <c r="B16">
        <v>0</v>
      </c>
      <c r="D16" t="s">
        <v>62</v>
      </c>
      <c r="E16">
        <v>0</v>
      </c>
    </row>
    <row r="17" spans="1:8" x14ac:dyDescent="0.5">
      <c r="A17" t="s">
        <v>37</v>
      </c>
      <c r="B17">
        <v>3</v>
      </c>
      <c r="D17" t="s">
        <v>37</v>
      </c>
      <c r="E17">
        <v>4</v>
      </c>
    </row>
    <row r="18" spans="1:8" x14ac:dyDescent="0.5">
      <c r="A18" t="s">
        <v>69</v>
      </c>
      <c r="B18">
        <f>SUM(B3:B17)</f>
        <v>630</v>
      </c>
      <c r="D18" t="s">
        <v>69</v>
      </c>
      <c r="E18">
        <f>SUM(E3:E17)</f>
        <v>670</v>
      </c>
      <c r="G18" t="s">
        <v>69</v>
      </c>
      <c r="H18">
        <f>SUM(H3:H17)</f>
        <v>0</v>
      </c>
    </row>
    <row r="20" spans="1:8" x14ac:dyDescent="0.5">
      <c r="A20" t="s">
        <v>30</v>
      </c>
      <c r="D20" t="s">
        <v>40</v>
      </c>
      <c r="G20" t="s">
        <v>44</v>
      </c>
    </row>
    <row r="21" spans="1:8" x14ac:dyDescent="0.5">
      <c r="A21" t="s">
        <v>28</v>
      </c>
      <c r="B21" t="s">
        <v>29</v>
      </c>
      <c r="D21" t="s">
        <v>28</v>
      </c>
      <c r="E21" t="s">
        <v>29</v>
      </c>
      <c r="G21" t="s">
        <v>28</v>
      </c>
      <c r="H21" t="s">
        <v>29</v>
      </c>
    </row>
    <row r="22" spans="1:8" x14ac:dyDescent="0.5">
      <c r="A22" t="s">
        <v>57</v>
      </c>
      <c r="B22">
        <v>0</v>
      </c>
      <c r="D22" t="s">
        <v>57</v>
      </c>
      <c r="E22">
        <v>0</v>
      </c>
      <c r="G22" t="s">
        <v>56</v>
      </c>
      <c r="H22">
        <v>0</v>
      </c>
    </row>
    <row r="23" spans="1:8" x14ac:dyDescent="0.5">
      <c r="A23" t="s">
        <v>58</v>
      </c>
      <c r="B23">
        <v>0</v>
      </c>
      <c r="D23" t="s">
        <v>58</v>
      </c>
      <c r="E23">
        <v>0</v>
      </c>
      <c r="G23" t="s">
        <v>52</v>
      </c>
      <c r="H23">
        <v>0</v>
      </c>
    </row>
    <row r="24" spans="1:8" x14ac:dyDescent="0.5">
      <c r="A24" t="s">
        <v>46</v>
      </c>
      <c r="B24">
        <v>0</v>
      </c>
      <c r="D24" t="s">
        <v>46</v>
      </c>
      <c r="E24">
        <v>0</v>
      </c>
      <c r="G24" t="s">
        <v>55</v>
      </c>
      <c r="H24">
        <v>0</v>
      </c>
    </row>
    <row r="25" spans="1:8" x14ac:dyDescent="0.5">
      <c r="A25" t="s">
        <v>59</v>
      </c>
      <c r="B25">
        <v>0</v>
      </c>
      <c r="D25" t="s">
        <v>59</v>
      </c>
      <c r="E25">
        <v>0</v>
      </c>
      <c r="G25" t="s">
        <v>53</v>
      </c>
      <c r="H25">
        <v>0</v>
      </c>
    </row>
    <row r="26" spans="1:8" x14ac:dyDescent="0.5">
      <c r="A26" t="s">
        <v>38</v>
      </c>
      <c r="B26">
        <v>35</v>
      </c>
      <c r="D26" t="s">
        <v>38</v>
      </c>
      <c r="E26">
        <v>27</v>
      </c>
      <c r="G26" t="s">
        <v>51</v>
      </c>
      <c r="H26">
        <v>0</v>
      </c>
    </row>
    <row r="27" spans="1:8" x14ac:dyDescent="0.5">
      <c r="A27" t="s">
        <v>39</v>
      </c>
      <c r="B27">
        <v>30</v>
      </c>
      <c r="D27" t="s">
        <v>39</v>
      </c>
      <c r="E27">
        <v>17</v>
      </c>
      <c r="G27" t="s">
        <v>54</v>
      </c>
      <c r="H27">
        <v>0</v>
      </c>
    </row>
    <row r="28" spans="1:8" x14ac:dyDescent="0.5">
      <c r="A28" t="s">
        <v>60</v>
      </c>
      <c r="B28">
        <v>0</v>
      </c>
      <c r="D28" t="s">
        <v>60</v>
      </c>
      <c r="E28">
        <v>0</v>
      </c>
    </row>
    <row r="29" spans="1:8" x14ac:dyDescent="0.5">
      <c r="A29" t="s">
        <v>41</v>
      </c>
      <c r="B29">
        <v>0</v>
      </c>
      <c r="D29" t="s">
        <v>41</v>
      </c>
      <c r="E29">
        <v>0</v>
      </c>
    </row>
    <row r="30" spans="1:8" x14ac:dyDescent="0.5">
      <c r="A30" t="s">
        <v>35</v>
      </c>
      <c r="B30">
        <v>45</v>
      </c>
      <c r="D30" t="s">
        <v>35</v>
      </c>
      <c r="E30">
        <v>47</v>
      </c>
    </row>
    <row r="31" spans="1:8" x14ac:dyDescent="0.5">
      <c r="A31" t="s">
        <v>33</v>
      </c>
      <c r="B31">
        <v>46</v>
      </c>
      <c r="D31" t="s">
        <v>33</v>
      </c>
      <c r="E31">
        <v>45</v>
      </c>
    </row>
    <row r="32" spans="1:8" x14ac:dyDescent="0.5">
      <c r="A32" t="s">
        <v>61</v>
      </c>
      <c r="B32">
        <v>0</v>
      </c>
      <c r="D32" t="s">
        <v>61</v>
      </c>
      <c r="E32">
        <v>0</v>
      </c>
    </row>
    <row r="33" spans="1:8" x14ac:dyDescent="0.5">
      <c r="A33" t="s">
        <v>36</v>
      </c>
      <c r="B33">
        <v>1</v>
      </c>
      <c r="D33" t="s">
        <v>36</v>
      </c>
      <c r="E33">
        <v>0</v>
      </c>
    </row>
    <row r="34" spans="1:8" x14ac:dyDescent="0.5">
      <c r="A34" t="s">
        <v>34</v>
      </c>
      <c r="B34">
        <v>6</v>
      </c>
      <c r="D34" t="s">
        <v>34</v>
      </c>
      <c r="E34">
        <v>6</v>
      </c>
    </row>
    <row r="35" spans="1:8" x14ac:dyDescent="0.5">
      <c r="A35" t="s">
        <v>62</v>
      </c>
      <c r="B35">
        <v>0</v>
      </c>
      <c r="D35" t="s">
        <v>62</v>
      </c>
      <c r="E35">
        <v>0</v>
      </c>
    </row>
    <row r="36" spans="1:8" x14ac:dyDescent="0.5">
      <c r="A36" t="s">
        <v>37</v>
      </c>
      <c r="B36">
        <v>0</v>
      </c>
      <c r="D36" t="s">
        <v>37</v>
      </c>
      <c r="E36">
        <v>0</v>
      </c>
    </row>
    <row r="37" spans="1:8" x14ac:dyDescent="0.5">
      <c r="A37" t="s">
        <v>69</v>
      </c>
      <c r="B37">
        <f>SUM(B22:B36)</f>
        <v>163</v>
      </c>
      <c r="D37" t="s">
        <v>69</v>
      </c>
      <c r="E37">
        <f>SUM(E22:E36)</f>
        <v>142</v>
      </c>
      <c r="G37" t="s">
        <v>69</v>
      </c>
      <c r="H37">
        <f>SUM(H22:H36)</f>
        <v>0</v>
      </c>
    </row>
    <row r="39" spans="1:8" x14ac:dyDescent="0.5">
      <c r="A39" t="s">
        <v>31</v>
      </c>
      <c r="D39" t="s">
        <v>42</v>
      </c>
      <c r="G39" t="s">
        <v>45</v>
      </c>
    </row>
    <row r="40" spans="1:8" x14ac:dyDescent="0.5">
      <c r="A40" t="s">
        <v>28</v>
      </c>
      <c r="B40" t="s">
        <v>29</v>
      </c>
      <c r="D40" t="s">
        <v>28</v>
      </c>
      <c r="E40" t="s">
        <v>29</v>
      </c>
      <c r="G40" t="s">
        <v>28</v>
      </c>
      <c r="H40" t="s">
        <v>29</v>
      </c>
    </row>
    <row r="41" spans="1:8" x14ac:dyDescent="0.5">
      <c r="A41" t="s">
        <v>57</v>
      </c>
      <c r="B41">
        <v>0</v>
      </c>
      <c r="D41" t="s">
        <v>57</v>
      </c>
      <c r="E41">
        <v>0</v>
      </c>
      <c r="G41" t="s">
        <v>56</v>
      </c>
      <c r="H41">
        <v>0</v>
      </c>
    </row>
    <row r="42" spans="1:8" x14ac:dyDescent="0.5">
      <c r="A42" t="s">
        <v>58</v>
      </c>
      <c r="B42">
        <v>0</v>
      </c>
      <c r="D42" t="s">
        <v>58</v>
      </c>
      <c r="E42">
        <v>0</v>
      </c>
      <c r="G42" t="s">
        <v>52</v>
      </c>
      <c r="H42">
        <v>0</v>
      </c>
    </row>
    <row r="43" spans="1:8" x14ac:dyDescent="0.5">
      <c r="A43" t="s">
        <v>46</v>
      </c>
      <c r="B43">
        <v>0</v>
      </c>
      <c r="D43" t="s">
        <v>46</v>
      </c>
      <c r="E43">
        <v>0</v>
      </c>
      <c r="G43" t="s">
        <v>55</v>
      </c>
      <c r="H43">
        <v>0</v>
      </c>
    </row>
    <row r="44" spans="1:8" x14ac:dyDescent="0.5">
      <c r="A44" t="s">
        <v>59</v>
      </c>
      <c r="B44">
        <v>0</v>
      </c>
      <c r="D44" t="s">
        <v>59</v>
      </c>
      <c r="E44">
        <v>0</v>
      </c>
      <c r="G44" t="s">
        <v>53</v>
      </c>
      <c r="H44">
        <v>0</v>
      </c>
    </row>
    <row r="45" spans="1:8" x14ac:dyDescent="0.5">
      <c r="A45" t="s">
        <v>38</v>
      </c>
      <c r="B45">
        <v>7</v>
      </c>
      <c r="D45" t="s">
        <v>38</v>
      </c>
      <c r="E45">
        <v>4</v>
      </c>
      <c r="G45" t="s">
        <v>51</v>
      </c>
      <c r="H45">
        <v>0</v>
      </c>
    </row>
    <row r="46" spans="1:8" x14ac:dyDescent="0.5">
      <c r="A46" t="s">
        <v>39</v>
      </c>
      <c r="B46">
        <v>11</v>
      </c>
      <c r="D46" t="s">
        <v>39</v>
      </c>
      <c r="E46">
        <v>9</v>
      </c>
      <c r="G46" t="s">
        <v>54</v>
      </c>
      <c r="H46">
        <v>0</v>
      </c>
    </row>
    <row r="47" spans="1:8" x14ac:dyDescent="0.5">
      <c r="A47" t="s">
        <v>60</v>
      </c>
      <c r="B47">
        <v>0</v>
      </c>
      <c r="D47" t="s">
        <v>60</v>
      </c>
      <c r="E47">
        <v>0</v>
      </c>
    </row>
    <row r="48" spans="1:8" x14ac:dyDescent="0.5">
      <c r="A48" t="s">
        <v>41</v>
      </c>
      <c r="B48">
        <v>0</v>
      </c>
      <c r="D48" t="s">
        <v>41</v>
      </c>
      <c r="E48">
        <v>0</v>
      </c>
    </row>
    <row r="49" spans="1:8" x14ac:dyDescent="0.5">
      <c r="A49" t="s">
        <v>35</v>
      </c>
      <c r="B49">
        <v>13</v>
      </c>
      <c r="D49" t="s">
        <v>35</v>
      </c>
      <c r="E49">
        <v>9</v>
      </c>
    </row>
    <row r="50" spans="1:8" x14ac:dyDescent="0.5">
      <c r="A50" t="s">
        <v>33</v>
      </c>
      <c r="B50">
        <v>20</v>
      </c>
      <c r="D50" t="s">
        <v>33</v>
      </c>
      <c r="E50">
        <v>15</v>
      </c>
    </row>
    <row r="51" spans="1:8" x14ac:dyDescent="0.5">
      <c r="A51" t="s">
        <v>61</v>
      </c>
      <c r="B51">
        <v>0</v>
      </c>
      <c r="D51" t="s">
        <v>61</v>
      </c>
      <c r="E51">
        <v>0</v>
      </c>
    </row>
    <row r="52" spans="1:8" x14ac:dyDescent="0.5">
      <c r="A52" t="s">
        <v>36</v>
      </c>
      <c r="B52">
        <v>1</v>
      </c>
      <c r="D52" t="s">
        <v>36</v>
      </c>
      <c r="E52">
        <v>0</v>
      </c>
    </row>
    <row r="53" spans="1:8" x14ac:dyDescent="0.5">
      <c r="A53" t="s">
        <v>34</v>
      </c>
      <c r="B53">
        <v>5</v>
      </c>
      <c r="D53" t="s">
        <v>34</v>
      </c>
      <c r="E53">
        <v>0</v>
      </c>
    </row>
    <row r="54" spans="1:8" x14ac:dyDescent="0.5">
      <c r="A54" t="s">
        <v>62</v>
      </c>
      <c r="B54">
        <v>0</v>
      </c>
      <c r="D54" t="s">
        <v>62</v>
      </c>
      <c r="E54">
        <v>0</v>
      </c>
    </row>
    <row r="55" spans="1:8" x14ac:dyDescent="0.5">
      <c r="A55" t="s">
        <v>37</v>
      </c>
      <c r="B55">
        <v>0</v>
      </c>
      <c r="D55" t="s">
        <v>37</v>
      </c>
      <c r="E55">
        <v>0</v>
      </c>
    </row>
    <row r="56" spans="1:8" x14ac:dyDescent="0.5">
      <c r="A56" t="s">
        <v>69</v>
      </c>
      <c r="B56">
        <f>SUM(B41:B55)</f>
        <v>57</v>
      </c>
      <c r="D56" t="s">
        <v>69</v>
      </c>
      <c r="E56">
        <f>SUM(E41:E55)</f>
        <v>37</v>
      </c>
      <c r="G56" t="s">
        <v>69</v>
      </c>
      <c r="H56">
        <f>SUM(H41:H55)</f>
        <v>0</v>
      </c>
    </row>
    <row r="58" spans="1:8" x14ac:dyDescent="0.5">
      <c r="A58" t="s">
        <v>63</v>
      </c>
      <c r="D58" t="s">
        <v>64</v>
      </c>
      <c r="G58" t="s">
        <v>65</v>
      </c>
    </row>
    <row r="59" spans="1:8" x14ac:dyDescent="0.5">
      <c r="A59" t="s">
        <v>28</v>
      </c>
      <c r="B59" t="s">
        <v>29</v>
      </c>
      <c r="D59" t="s">
        <v>28</v>
      </c>
      <c r="E59" t="s">
        <v>29</v>
      </c>
      <c r="G59" t="s">
        <v>28</v>
      </c>
      <c r="H59" t="s">
        <v>29</v>
      </c>
    </row>
    <row r="60" spans="1:8" x14ac:dyDescent="0.5">
      <c r="A60" t="s">
        <v>57</v>
      </c>
      <c r="B60">
        <f t="shared" ref="B60:B74" si="0">B3+B22</f>
        <v>0</v>
      </c>
      <c r="D60" t="s">
        <v>57</v>
      </c>
      <c r="E60">
        <f t="shared" ref="E60:E74" si="1">E3+E22</f>
        <v>0</v>
      </c>
      <c r="G60" t="s">
        <v>56</v>
      </c>
      <c r="H60">
        <f t="shared" ref="H60:H65" si="2">H3+H22</f>
        <v>0</v>
      </c>
    </row>
    <row r="61" spans="1:8" x14ac:dyDescent="0.5">
      <c r="A61" t="s">
        <v>58</v>
      </c>
      <c r="B61">
        <f t="shared" si="0"/>
        <v>0</v>
      </c>
      <c r="D61" t="s">
        <v>58</v>
      </c>
      <c r="E61">
        <f t="shared" si="1"/>
        <v>0</v>
      </c>
      <c r="G61" t="s">
        <v>52</v>
      </c>
      <c r="H61">
        <f t="shared" si="2"/>
        <v>0</v>
      </c>
    </row>
    <row r="62" spans="1:8" x14ac:dyDescent="0.5">
      <c r="A62" t="s">
        <v>46</v>
      </c>
      <c r="B62">
        <f t="shared" si="0"/>
        <v>0</v>
      </c>
      <c r="D62" t="s">
        <v>46</v>
      </c>
      <c r="E62">
        <f t="shared" si="1"/>
        <v>1</v>
      </c>
      <c r="G62" t="s">
        <v>55</v>
      </c>
      <c r="H62">
        <f t="shared" si="2"/>
        <v>0</v>
      </c>
    </row>
    <row r="63" spans="1:8" x14ac:dyDescent="0.5">
      <c r="A63" t="s">
        <v>59</v>
      </c>
      <c r="B63">
        <f t="shared" si="0"/>
        <v>0</v>
      </c>
      <c r="D63" t="s">
        <v>59</v>
      </c>
      <c r="E63">
        <f t="shared" si="1"/>
        <v>0</v>
      </c>
      <c r="G63" t="s">
        <v>53</v>
      </c>
      <c r="H63">
        <f t="shared" si="2"/>
        <v>0</v>
      </c>
    </row>
    <row r="64" spans="1:8" x14ac:dyDescent="0.5">
      <c r="A64" t="s">
        <v>38</v>
      </c>
      <c r="B64">
        <f t="shared" si="0"/>
        <v>128</v>
      </c>
      <c r="D64" t="s">
        <v>38</v>
      </c>
      <c r="E64">
        <f t="shared" si="1"/>
        <v>118</v>
      </c>
      <c r="G64" t="s">
        <v>51</v>
      </c>
      <c r="H64">
        <f t="shared" si="2"/>
        <v>0</v>
      </c>
    </row>
    <row r="65" spans="1:8" x14ac:dyDescent="0.5">
      <c r="A65" t="s">
        <v>39</v>
      </c>
      <c r="B65">
        <f t="shared" si="0"/>
        <v>222</v>
      </c>
      <c r="D65" t="s">
        <v>39</v>
      </c>
      <c r="E65">
        <f t="shared" si="1"/>
        <v>210</v>
      </c>
      <c r="G65" t="s">
        <v>54</v>
      </c>
      <c r="H65">
        <f t="shared" si="2"/>
        <v>0</v>
      </c>
    </row>
    <row r="66" spans="1:8" x14ac:dyDescent="0.5">
      <c r="A66" t="s">
        <v>60</v>
      </c>
      <c r="B66">
        <f t="shared" si="0"/>
        <v>0</v>
      </c>
      <c r="D66" t="s">
        <v>60</v>
      </c>
      <c r="E66">
        <f t="shared" si="1"/>
        <v>0</v>
      </c>
    </row>
    <row r="67" spans="1:8" x14ac:dyDescent="0.5">
      <c r="A67" t="s">
        <v>41</v>
      </c>
      <c r="B67">
        <f t="shared" si="0"/>
        <v>1</v>
      </c>
      <c r="D67" t="s">
        <v>41</v>
      </c>
      <c r="E67">
        <f t="shared" si="1"/>
        <v>1</v>
      </c>
    </row>
    <row r="68" spans="1:8" x14ac:dyDescent="0.5">
      <c r="A68" t="s">
        <v>35</v>
      </c>
      <c r="B68">
        <f t="shared" si="0"/>
        <v>124</v>
      </c>
      <c r="D68" t="s">
        <v>35</v>
      </c>
      <c r="E68">
        <f t="shared" si="1"/>
        <v>153</v>
      </c>
    </row>
    <row r="69" spans="1:8" x14ac:dyDescent="0.5">
      <c r="A69" t="s">
        <v>33</v>
      </c>
      <c r="B69">
        <f t="shared" si="0"/>
        <v>231</v>
      </c>
      <c r="D69" t="s">
        <v>33</v>
      </c>
      <c r="E69">
        <f t="shared" si="1"/>
        <v>240</v>
      </c>
    </row>
    <row r="70" spans="1:8" x14ac:dyDescent="0.5">
      <c r="A70" t="s">
        <v>61</v>
      </c>
      <c r="B70">
        <f t="shared" si="0"/>
        <v>0</v>
      </c>
      <c r="D70" t="s">
        <v>61</v>
      </c>
      <c r="E70">
        <f t="shared" si="1"/>
        <v>0</v>
      </c>
    </row>
    <row r="71" spans="1:8" x14ac:dyDescent="0.5">
      <c r="A71" t="s">
        <v>36</v>
      </c>
      <c r="B71">
        <f t="shared" si="0"/>
        <v>4</v>
      </c>
      <c r="D71" t="s">
        <v>36</v>
      </c>
      <c r="E71">
        <f t="shared" si="1"/>
        <v>2</v>
      </c>
    </row>
    <row r="72" spans="1:8" x14ac:dyDescent="0.5">
      <c r="A72" t="s">
        <v>34</v>
      </c>
      <c r="B72">
        <f t="shared" si="0"/>
        <v>80</v>
      </c>
      <c r="D72" t="s">
        <v>34</v>
      </c>
      <c r="E72">
        <f t="shared" si="1"/>
        <v>83</v>
      </c>
    </row>
    <row r="73" spans="1:8" x14ac:dyDescent="0.5">
      <c r="A73" t="s">
        <v>62</v>
      </c>
      <c r="B73">
        <f t="shared" si="0"/>
        <v>0</v>
      </c>
      <c r="D73" t="s">
        <v>62</v>
      </c>
      <c r="E73">
        <f t="shared" si="1"/>
        <v>0</v>
      </c>
    </row>
    <row r="74" spans="1:8" x14ac:dyDescent="0.5">
      <c r="A74" t="s">
        <v>37</v>
      </c>
      <c r="B74">
        <f t="shared" si="0"/>
        <v>3</v>
      </c>
      <c r="D74" t="s">
        <v>37</v>
      </c>
      <c r="E74">
        <f t="shared" si="1"/>
        <v>4</v>
      </c>
    </row>
    <row r="75" spans="1:8" x14ac:dyDescent="0.5">
      <c r="A75" t="s">
        <v>69</v>
      </c>
      <c r="B75">
        <f>SUM(B60:B74)</f>
        <v>793</v>
      </c>
      <c r="D75" t="s">
        <v>69</v>
      </c>
      <c r="E75">
        <f>SUM(E60:E74)</f>
        <v>812</v>
      </c>
      <c r="G75" t="s">
        <v>69</v>
      </c>
      <c r="H75">
        <f>SUM(H60:H74)</f>
        <v>0</v>
      </c>
    </row>
    <row r="77" spans="1:8" x14ac:dyDescent="0.35">
      <c r="A77" s="63" t="s">
        <v>99</v>
      </c>
      <c r="B77" s="63" t="s">
        <v>93</v>
      </c>
      <c r="C77" s="63"/>
      <c r="E77" s="63" t="s">
        <v>91</v>
      </c>
      <c r="F77" s="63"/>
      <c r="G77" t="s">
        <v>68</v>
      </c>
    </row>
    <row r="78" spans="1:8" x14ac:dyDescent="0.35">
      <c r="A78" s="63"/>
      <c r="B78" t="s">
        <v>29</v>
      </c>
      <c r="C78" t="s">
        <v>98</v>
      </c>
      <c r="E78" t="s">
        <v>29</v>
      </c>
      <c r="F78" t="s">
        <v>98</v>
      </c>
      <c r="G78" t="s">
        <v>28</v>
      </c>
      <c r="H78" t="s">
        <v>29</v>
      </c>
    </row>
    <row r="79" spans="1:8" x14ac:dyDescent="0.35">
      <c r="A79" t="s">
        <v>57</v>
      </c>
      <c r="B79">
        <f t="shared" ref="B79:B93" si="3">B41+B60</f>
        <v>0</v>
      </c>
      <c r="C79" s="1">
        <f>B79/B$94</f>
        <v>0</v>
      </c>
      <c r="D79" t="s">
        <v>57</v>
      </c>
      <c r="E79">
        <f t="shared" ref="E79:E93" si="4">E41+E60</f>
        <v>0</v>
      </c>
      <c r="F79" s="1">
        <f>E79/E$94</f>
        <v>0</v>
      </c>
      <c r="G79" t="s">
        <v>56</v>
      </c>
      <c r="H79">
        <f t="shared" ref="H79:H84" si="5">H41+H60</f>
        <v>0</v>
      </c>
    </row>
    <row r="80" spans="1:8" x14ac:dyDescent="0.35">
      <c r="A80" t="s">
        <v>58</v>
      </c>
      <c r="B80">
        <f t="shared" si="3"/>
        <v>0</v>
      </c>
      <c r="C80" s="1">
        <f t="shared" ref="C80:C94" si="6">B80/B$94</f>
        <v>0</v>
      </c>
      <c r="D80" t="s">
        <v>58</v>
      </c>
      <c r="E80">
        <f t="shared" si="4"/>
        <v>0</v>
      </c>
      <c r="F80" s="1">
        <f t="shared" ref="F80:F94" si="7">E80/E$94</f>
        <v>0</v>
      </c>
      <c r="G80" t="s">
        <v>52</v>
      </c>
      <c r="H80">
        <f t="shared" si="5"/>
        <v>0</v>
      </c>
    </row>
    <row r="81" spans="1:8" x14ac:dyDescent="0.35">
      <c r="A81" t="s">
        <v>46</v>
      </c>
      <c r="B81">
        <f t="shared" si="3"/>
        <v>0</v>
      </c>
      <c r="C81" s="1">
        <f t="shared" si="6"/>
        <v>0</v>
      </c>
      <c r="D81" t="s">
        <v>46</v>
      </c>
      <c r="E81">
        <f t="shared" si="4"/>
        <v>1</v>
      </c>
      <c r="F81" s="1">
        <f t="shared" si="7"/>
        <v>1.1778563015312131E-3</v>
      </c>
      <c r="G81" t="s">
        <v>55</v>
      </c>
      <c r="H81">
        <f t="shared" si="5"/>
        <v>0</v>
      </c>
    </row>
    <row r="82" spans="1:8" x14ac:dyDescent="0.35">
      <c r="A82" t="s">
        <v>59</v>
      </c>
      <c r="B82">
        <f t="shared" si="3"/>
        <v>0</v>
      </c>
      <c r="C82" s="1">
        <f t="shared" si="6"/>
        <v>0</v>
      </c>
      <c r="D82" t="s">
        <v>59</v>
      </c>
      <c r="E82">
        <f t="shared" si="4"/>
        <v>0</v>
      </c>
      <c r="F82" s="1">
        <f t="shared" si="7"/>
        <v>0</v>
      </c>
      <c r="G82" t="s">
        <v>53</v>
      </c>
      <c r="H82">
        <f t="shared" si="5"/>
        <v>0</v>
      </c>
    </row>
    <row r="83" spans="1:8" x14ac:dyDescent="0.35">
      <c r="A83" t="s">
        <v>38</v>
      </c>
      <c r="B83">
        <f t="shared" si="3"/>
        <v>135</v>
      </c>
      <c r="C83" s="1">
        <f t="shared" si="6"/>
        <v>0.1588235294117647</v>
      </c>
      <c r="D83" t="s">
        <v>38</v>
      </c>
      <c r="E83">
        <f t="shared" si="4"/>
        <v>122</v>
      </c>
      <c r="F83" s="1">
        <f t="shared" si="7"/>
        <v>0.143698468786808</v>
      </c>
      <c r="G83" t="s">
        <v>51</v>
      </c>
      <c r="H83">
        <f t="shared" si="5"/>
        <v>0</v>
      </c>
    </row>
    <row r="84" spans="1:8" x14ac:dyDescent="0.35">
      <c r="A84" t="s">
        <v>39</v>
      </c>
      <c r="B84">
        <f t="shared" si="3"/>
        <v>233</v>
      </c>
      <c r="C84" s="1">
        <f t="shared" si="6"/>
        <v>0.27411764705882352</v>
      </c>
      <c r="D84" t="s">
        <v>39</v>
      </c>
      <c r="E84">
        <f t="shared" si="4"/>
        <v>219</v>
      </c>
      <c r="F84" s="1">
        <f t="shared" si="7"/>
        <v>0.25795053003533569</v>
      </c>
      <c r="G84" t="s">
        <v>54</v>
      </c>
      <c r="H84">
        <f t="shared" si="5"/>
        <v>0</v>
      </c>
    </row>
    <row r="85" spans="1:8" x14ac:dyDescent="0.35">
      <c r="A85" t="s">
        <v>60</v>
      </c>
      <c r="B85">
        <f t="shared" si="3"/>
        <v>0</v>
      </c>
      <c r="C85" s="1">
        <f t="shared" si="6"/>
        <v>0</v>
      </c>
      <c r="D85" t="s">
        <v>60</v>
      </c>
      <c r="E85">
        <f t="shared" si="4"/>
        <v>0</v>
      </c>
      <c r="F85" s="1">
        <f t="shared" si="7"/>
        <v>0</v>
      </c>
    </row>
    <row r="86" spans="1:8" x14ac:dyDescent="0.35">
      <c r="A86" t="s">
        <v>41</v>
      </c>
      <c r="B86">
        <f t="shared" si="3"/>
        <v>1</v>
      </c>
      <c r="C86" s="1">
        <f t="shared" si="6"/>
        <v>1.176470588235294E-3</v>
      </c>
      <c r="D86" t="s">
        <v>41</v>
      </c>
      <c r="E86">
        <f t="shared" si="4"/>
        <v>1</v>
      </c>
      <c r="F86" s="1">
        <f t="shared" si="7"/>
        <v>1.1778563015312131E-3</v>
      </c>
    </row>
    <row r="87" spans="1:8" x14ac:dyDescent="0.35">
      <c r="A87" t="s">
        <v>35</v>
      </c>
      <c r="B87">
        <f t="shared" si="3"/>
        <v>137</v>
      </c>
      <c r="C87" s="1">
        <f t="shared" si="6"/>
        <v>0.16117647058823528</v>
      </c>
      <c r="D87" t="s">
        <v>35</v>
      </c>
      <c r="E87">
        <f t="shared" si="4"/>
        <v>162</v>
      </c>
      <c r="F87" s="1">
        <f t="shared" si="7"/>
        <v>0.19081272084805653</v>
      </c>
    </row>
    <row r="88" spans="1:8" x14ac:dyDescent="0.35">
      <c r="A88" t="s">
        <v>33</v>
      </c>
      <c r="B88">
        <f t="shared" si="3"/>
        <v>251</v>
      </c>
      <c r="C88" s="1">
        <f t="shared" si="6"/>
        <v>0.29529411764705882</v>
      </c>
      <c r="D88" t="s">
        <v>33</v>
      </c>
      <c r="E88">
        <f t="shared" si="4"/>
        <v>255</v>
      </c>
      <c r="F88" s="1">
        <f t="shared" si="7"/>
        <v>0.30035335689045939</v>
      </c>
    </row>
    <row r="89" spans="1:8" x14ac:dyDescent="0.35">
      <c r="A89" t="s">
        <v>61</v>
      </c>
      <c r="B89">
        <f t="shared" si="3"/>
        <v>0</v>
      </c>
      <c r="C89" s="1">
        <f t="shared" si="6"/>
        <v>0</v>
      </c>
      <c r="D89" t="s">
        <v>61</v>
      </c>
      <c r="E89">
        <f t="shared" si="4"/>
        <v>0</v>
      </c>
      <c r="F89" s="1">
        <f t="shared" si="7"/>
        <v>0</v>
      </c>
    </row>
    <row r="90" spans="1:8" x14ac:dyDescent="0.35">
      <c r="A90" t="s">
        <v>36</v>
      </c>
      <c r="B90">
        <f t="shared" si="3"/>
        <v>5</v>
      </c>
      <c r="C90" s="1">
        <f t="shared" si="6"/>
        <v>5.8823529411764705E-3</v>
      </c>
      <c r="D90" t="s">
        <v>36</v>
      </c>
      <c r="E90">
        <f t="shared" si="4"/>
        <v>2</v>
      </c>
      <c r="F90" s="1">
        <f t="shared" si="7"/>
        <v>2.3557126030624262E-3</v>
      </c>
    </row>
    <row r="91" spans="1:8" x14ac:dyDescent="0.35">
      <c r="A91" t="s">
        <v>34</v>
      </c>
      <c r="B91">
        <f t="shared" si="3"/>
        <v>85</v>
      </c>
      <c r="C91" s="1">
        <f t="shared" si="6"/>
        <v>0.1</v>
      </c>
      <c r="D91" t="s">
        <v>34</v>
      </c>
      <c r="E91">
        <f t="shared" si="4"/>
        <v>83</v>
      </c>
      <c r="F91" s="1">
        <f t="shared" si="7"/>
        <v>9.7762073027090696E-2</v>
      </c>
    </row>
    <row r="92" spans="1:8" x14ac:dyDescent="0.35">
      <c r="A92" t="s">
        <v>62</v>
      </c>
      <c r="B92">
        <f t="shared" si="3"/>
        <v>0</v>
      </c>
      <c r="C92" s="1">
        <f t="shared" si="6"/>
        <v>0</v>
      </c>
      <c r="D92" t="s">
        <v>62</v>
      </c>
      <c r="E92">
        <f t="shared" si="4"/>
        <v>0</v>
      </c>
      <c r="F92" s="1">
        <f t="shared" si="7"/>
        <v>0</v>
      </c>
    </row>
    <row r="93" spans="1:8" x14ac:dyDescent="0.35">
      <c r="A93" t="s">
        <v>37</v>
      </c>
      <c r="B93">
        <f t="shared" si="3"/>
        <v>3</v>
      </c>
      <c r="C93" s="1">
        <f t="shared" si="6"/>
        <v>3.5294117647058825E-3</v>
      </c>
      <c r="D93" t="s">
        <v>37</v>
      </c>
      <c r="E93">
        <f t="shared" si="4"/>
        <v>4</v>
      </c>
      <c r="F93" s="1">
        <f t="shared" si="7"/>
        <v>4.7114252061248524E-3</v>
      </c>
    </row>
    <row r="94" spans="1:8" x14ac:dyDescent="0.35">
      <c r="A94" t="s">
        <v>69</v>
      </c>
      <c r="B94">
        <f>SUM(B79:B93)</f>
        <v>850</v>
      </c>
      <c r="C94" s="1">
        <f t="shared" si="6"/>
        <v>1</v>
      </c>
      <c r="D94" t="s">
        <v>69</v>
      </c>
      <c r="E94">
        <f>SUM(E79:E93)</f>
        <v>849</v>
      </c>
      <c r="F94" s="1">
        <f t="shared" si="7"/>
        <v>1</v>
      </c>
      <c r="G94" t="s">
        <v>69</v>
      </c>
      <c r="H94">
        <f>SUM(H79:H93)</f>
        <v>0</v>
      </c>
    </row>
  </sheetData>
  <mergeCells count="3">
    <mergeCell ref="B77:C77"/>
    <mergeCell ref="A77:A78"/>
    <mergeCell ref="E77:F77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opLeftCell="A67" workbookViewId="0">
      <selection activeCell="F79" sqref="F79:F94"/>
    </sheetView>
  </sheetViews>
  <sheetFormatPr baseColWidth="10" defaultRowHeight="14.5" x14ac:dyDescent="0.35"/>
  <sheetData>
    <row r="1" spans="1:8" x14ac:dyDescent="0.5">
      <c r="A1" t="s">
        <v>27</v>
      </c>
      <c r="D1" t="s">
        <v>32</v>
      </c>
      <c r="G1" t="s">
        <v>43</v>
      </c>
    </row>
    <row r="2" spans="1:8" x14ac:dyDescent="0.5">
      <c r="A2" t="s">
        <v>28</v>
      </c>
      <c r="B2" t="s">
        <v>29</v>
      </c>
      <c r="D2" t="s">
        <v>28</v>
      </c>
      <c r="E2" t="s">
        <v>29</v>
      </c>
      <c r="G2" t="s">
        <v>28</v>
      </c>
      <c r="H2" t="s">
        <v>29</v>
      </c>
    </row>
    <row r="3" spans="1:8" x14ac:dyDescent="0.5">
      <c r="A3" t="s">
        <v>57</v>
      </c>
      <c r="B3">
        <v>0</v>
      </c>
      <c r="D3" t="s">
        <v>57</v>
      </c>
      <c r="E3">
        <v>0</v>
      </c>
      <c r="G3" t="s">
        <v>56</v>
      </c>
      <c r="H3">
        <v>0</v>
      </c>
    </row>
    <row r="4" spans="1:8" x14ac:dyDescent="0.5">
      <c r="A4" t="s">
        <v>58</v>
      </c>
      <c r="B4">
        <v>0</v>
      </c>
      <c r="D4" t="s">
        <v>58</v>
      </c>
      <c r="E4">
        <v>0</v>
      </c>
      <c r="G4" t="s">
        <v>52</v>
      </c>
      <c r="H4">
        <v>0</v>
      </c>
    </row>
    <row r="5" spans="1:8" x14ac:dyDescent="0.5">
      <c r="A5" t="s">
        <v>46</v>
      </c>
      <c r="B5">
        <v>0</v>
      </c>
      <c r="D5" t="s">
        <v>46</v>
      </c>
      <c r="E5">
        <v>0</v>
      </c>
      <c r="G5" t="s">
        <v>55</v>
      </c>
      <c r="H5">
        <v>0</v>
      </c>
    </row>
    <row r="6" spans="1:8" x14ac:dyDescent="0.5">
      <c r="A6" t="s">
        <v>59</v>
      </c>
      <c r="B6">
        <v>0</v>
      </c>
      <c r="D6" t="s">
        <v>59</v>
      </c>
      <c r="E6">
        <v>0</v>
      </c>
      <c r="G6" t="s">
        <v>53</v>
      </c>
      <c r="H6">
        <v>0</v>
      </c>
    </row>
    <row r="7" spans="1:8" x14ac:dyDescent="0.5">
      <c r="A7" t="s">
        <v>38</v>
      </c>
      <c r="B7">
        <v>105</v>
      </c>
      <c r="D7" t="s">
        <v>38</v>
      </c>
      <c r="E7">
        <v>100</v>
      </c>
      <c r="G7" t="s">
        <v>51</v>
      </c>
      <c r="H7">
        <v>0</v>
      </c>
    </row>
    <row r="8" spans="1:8" x14ac:dyDescent="0.5">
      <c r="A8" t="s">
        <v>39</v>
      </c>
      <c r="B8">
        <v>267</v>
      </c>
      <c r="D8" t="s">
        <v>39</v>
      </c>
      <c r="E8">
        <v>271</v>
      </c>
      <c r="G8" t="s">
        <v>54</v>
      </c>
      <c r="H8">
        <v>0</v>
      </c>
    </row>
    <row r="9" spans="1:8" x14ac:dyDescent="0.5">
      <c r="A9" t="s">
        <v>60</v>
      </c>
      <c r="B9">
        <v>0</v>
      </c>
      <c r="D9" t="s">
        <v>60</v>
      </c>
      <c r="E9">
        <v>0</v>
      </c>
    </row>
    <row r="10" spans="1:8" x14ac:dyDescent="0.5">
      <c r="A10" t="s">
        <v>41</v>
      </c>
      <c r="B10">
        <v>3</v>
      </c>
      <c r="D10" t="s">
        <v>41</v>
      </c>
      <c r="E10">
        <v>5</v>
      </c>
    </row>
    <row r="11" spans="1:8" x14ac:dyDescent="0.5">
      <c r="A11" t="s">
        <v>35</v>
      </c>
      <c r="B11">
        <v>142</v>
      </c>
      <c r="D11" t="s">
        <v>35</v>
      </c>
      <c r="E11">
        <v>145</v>
      </c>
    </row>
    <row r="12" spans="1:8" x14ac:dyDescent="0.5">
      <c r="A12" t="s">
        <v>33</v>
      </c>
      <c r="B12">
        <v>243</v>
      </c>
      <c r="D12" t="s">
        <v>33</v>
      </c>
      <c r="E12">
        <v>238</v>
      </c>
    </row>
    <row r="13" spans="1:8" x14ac:dyDescent="0.5">
      <c r="A13" t="s">
        <v>61</v>
      </c>
      <c r="B13">
        <v>0</v>
      </c>
      <c r="D13" t="s">
        <v>61</v>
      </c>
      <c r="E13">
        <v>0</v>
      </c>
    </row>
    <row r="14" spans="1:8" x14ac:dyDescent="0.5">
      <c r="A14" t="s">
        <v>36</v>
      </c>
      <c r="B14">
        <v>2</v>
      </c>
      <c r="D14" t="s">
        <v>36</v>
      </c>
      <c r="E14">
        <v>3</v>
      </c>
    </row>
    <row r="15" spans="1:8" x14ac:dyDescent="0.5">
      <c r="A15" t="s">
        <v>34</v>
      </c>
      <c r="B15">
        <v>83</v>
      </c>
      <c r="D15" t="s">
        <v>34</v>
      </c>
      <c r="E15">
        <v>72</v>
      </c>
    </row>
    <row r="16" spans="1:8" x14ac:dyDescent="0.5">
      <c r="A16" t="s">
        <v>62</v>
      </c>
      <c r="B16">
        <v>0</v>
      </c>
      <c r="D16" t="s">
        <v>62</v>
      </c>
      <c r="E16">
        <v>0</v>
      </c>
    </row>
    <row r="17" spans="1:8" x14ac:dyDescent="0.5">
      <c r="A17" t="s">
        <v>37</v>
      </c>
      <c r="B17">
        <v>1</v>
      </c>
      <c r="D17" t="s">
        <v>37</v>
      </c>
      <c r="E17">
        <v>0</v>
      </c>
    </row>
    <row r="18" spans="1:8" x14ac:dyDescent="0.5">
      <c r="A18" t="s">
        <v>69</v>
      </c>
      <c r="B18">
        <f>SUM(B3:B17)</f>
        <v>846</v>
      </c>
      <c r="D18" t="s">
        <v>69</v>
      </c>
      <c r="E18">
        <f>SUM(E3:E17)</f>
        <v>834</v>
      </c>
      <c r="G18" t="s">
        <v>69</v>
      </c>
      <c r="H18">
        <f>SUM(H3:H17)</f>
        <v>0</v>
      </c>
    </row>
    <row r="20" spans="1:8" x14ac:dyDescent="0.5">
      <c r="A20" t="s">
        <v>30</v>
      </c>
      <c r="D20" t="s">
        <v>40</v>
      </c>
      <c r="G20" t="s">
        <v>44</v>
      </c>
    </row>
    <row r="21" spans="1:8" x14ac:dyDescent="0.5">
      <c r="A21" t="s">
        <v>28</v>
      </c>
      <c r="B21" t="s">
        <v>29</v>
      </c>
      <c r="D21" t="s">
        <v>28</v>
      </c>
      <c r="E21" t="s">
        <v>29</v>
      </c>
      <c r="G21" t="s">
        <v>28</v>
      </c>
      <c r="H21" t="s">
        <v>29</v>
      </c>
    </row>
    <row r="22" spans="1:8" x14ac:dyDescent="0.5">
      <c r="A22" t="s">
        <v>57</v>
      </c>
      <c r="B22">
        <v>0</v>
      </c>
      <c r="D22" t="s">
        <v>57</v>
      </c>
      <c r="E22">
        <v>0</v>
      </c>
      <c r="G22" t="s">
        <v>56</v>
      </c>
      <c r="H22">
        <v>0</v>
      </c>
    </row>
    <row r="23" spans="1:8" x14ac:dyDescent="0.5">
      <c r="A23" t="s">
        <v>58</v>
      </c>
      <c r="B23">
        <v>0</v>
      </c>
      <c r="D23" t="s">
        <v>58</v>
      </c>
      <c r="E23">
        <v>0</v>
      </c>
      <c r="G23" t="s">
        <v>52</v>
      </c>
      <c r="H23">
        <v>0</v>
      </c>
    </row>
    <row r="24" spans="1:8" x14ac:dyDescent="0.5">
      <c r="A24" t="s">
        <v>46</v>
      </c>
      <c r="B24">
        <v>0</v>
      </c>
      <c r="D24" t="s">
        <v>46</v>
      </c>
      <c r="E24">
        <v>0</v>
      </c>
      <c r="G24" t="s">
        <v>55</v>
      </c>
      <c r="H24">
        <v>0</v>
      </c>
    </row>
    <row r="25" spans="1:8" x14ac:dyDescent="0.5">
      <c r="A25" t="s">
        <v>59</v>
      </c>
      <c r="B25">
        <v>0</v>
      </c>
      <c r="D25" t="s">
        <v>59</v>
      </c>
      <c r="E25">
        <v>0</v>
      </c>
      <c r="G25" t="s">
        <v>53</v>
      </c>
      <c r="H25">
        <v>0</v>
      </c>
    </row>
    <row r="26" spans="1:8" x14ac:dyDescent="0.5">
      <c r="A26" t="s">
        <v>38</v>
      </c>
      <c r="B26">
        <v>5</v>
      </c>
      <c r="D26" t="s">
        <v>38</v>
      </c>
      <c r="E26">
        <v>8</v>
      </c>
      <c r="G26" t="s">
        <v>51</v>
      </c>
      <c r="H26">
        <v>0</v>
      </c>
    </row>
    <row r="27" spans="1:8" x14ac:dyDescent="0.5">
      <c r="A27" t="s">
        <v>39</v>
      </c>
      <c r="B27">
        <v>5</v>
      </c>
      <c r="D27" t="s">
        <v>39</v>
      </c>
      <c r="E27">
        <v>6</v>
      </c>
      <c r="G27" t="s">
        <v>54</v>
      </c>
      <c r="H27">
        <v>0</v>
      </c>
    </row>
    <row r="28" spans="1:8" x14ac:dyDescent="0.5">
      <c r="A28" t="s">
        <v>60</v>
      </c>
      <c r="B28">
        <v>0</v>
      </c>
      <c r="D28" t="s">
        <v>60</v>
      </c>
      <c r="E28">
        <v>0</v>
      </c>
    </row>
    <row r="29" spans="1:8" x14ac:dyDescent="0.5">
      <c r="A29" t="s">
        <v>41</v>
      </c>
      <c r="B29">
        <v>0</v>
      </c>
      <c r="D29" t="s">
        <v>41</v>
      </c>
      <c r="E29">
        <v>0</v>
      </c>
    </row>
    <row r="30" spans="1:8" x14ac:dyDescent="0.5">
      <c r="A30" t="s">
        <v>35</v>
      </c>
      <c r="B30">
        <v>14</v>
      </c>
      <c r="D30" t="s">
        <v>35</v>
      </c>
      <c r="E30">
        <v>17</v>
      </c>
    </row>
    <row r="31" spans="1:8" x14ac:dyDescent="0.5">
      <c r="A31" t="s">
        <v>33</v>
      </c>
      <c r="B31">
        <v>48</v>
      </c>
      <c r="D31" t="s">
        <v>33</v>
      </c>
      <c r="E31">
        <v>38</v>
      </c>
    </row>
    <row r="32" spans="1:8" x14ac:dyDescent="0.5">
      <c r="A32" t="s">
        <v>61</v>
      </c>
      <c r="B32">
        <v>0</v>
      </c>
      <c r="D32" t="s">
        <v>61</v>
      </c>
      <c r="E32">
        <v>0</v>
      </c>
    </row>
    <row r="33" spans="1:8" x14ac:dyDescent="0.5">
      <c r="A33" t="s">
        <v>36</v>
      </c>
      <c r="B33">
        <v>0</v>
      </c>
      <c r="D33" t="s">
        <v>36</v>
      </c>
      <c r="E33">
        <v>0</v>
      </c>
    </row>
    <row r="34" spans="1:8" x14ac:dyDescent="0.5">
      <c r="A34" t="s">
        <v>34</v>
      </c>
      <c r="B34">
        <v>1</v>
      </c>
      <c r="D34" t="s">
        <v>34</v>
      </c>
      <c r="E34">
        <v>0</v>
      </c>
    </row>
    <row r="35" spans="1:8" x14ac:dyDescent="0.5">
      <c r="A35" t="s">
        <v>62</v>
      </c>
      <c r="B35">
        <v>0</v>
      </c>
      <c r="D35" t="s">
        <v>62</v>
      </c>
      <c r="E35">
        <v>0</v>
      </c>
    </row>
    <row r="36" spans="1:8" x14ac:dyDescent="0.5">
      <c r="A36" t="s">
        <v>37</v>
      </c>
      <c r="B36">
        <v>0</v>
      </c>
      <c r="D36" t="s">
        <v>37</v>
      </c>
      <c r="E36">
        <v>0</v>
      </c>
    </row>
    <row r="37" spans="1:8" x14ac:dyDescent="0.5">
      <c r="A37" t="s">
        <v>69</v>
      </c>
      <c r="B37">
        <f>SUM(B22:B36)</f>
        <v>73</v>
      </c>
      <c r="D37" t="s">
        <v>69</v>
      </c>
      <c r="E37">
        <f>SUM(E22:E36)</f>
        <v>69</v>
      </c>
      <c r="G37" t="s">
        <v>69</v>
      </c>
      <c r="H37">
        <f>SUM(H22:H36)</f>
        <v>0</v>
      </c>
    </row>
    <row r="39" spans="1:8" x14ac:dyDescent="0.5">
      <c r="A39" t="s">
        <v>31</v>
      </c>
      <c r="D39" t="s">
        <v>42</v>
      </c>
      <c r="G39" t="s">
        <v>45</v>
      </c>
    </row>
    <row r="40" spans="1:8" x14ac:dyDescent="0.5">
      <c r="A40" t="s">
        <v>28</v>
      </c>
      <c r="B40" t="s">
        <v>29</v>
      </c>
      <c r="D40" t="s">
        <v>28</v>
      </c>
      <c r="E40" t="s">
        <v>29</v>
      </c>
      <c r="G40" t="s">
        <v>28</v>
      </c>
      <c r="H40" t="s">
        <v>29</v>
      </c>
    </row>
    <row r="41" spans="1:8" x14ac:dyDescent="0.5">
      <c r="A41" t="s">
        <v>57</v>
      </c>
      <c r="B41">
        <v>0</v>
      </c>
      <c r="D41" t="s">
        <v>57</v>
      </c>
      <c r="E41">
        <v>0</v>
      </c>
      <c r="G41" t="s">
        <v>56</v>
      </c>
      <c r="H41">
        <v>0</v>
      </c>
    </row>
    <row r="42" spans="1:8" x14ac:dyDescent="0.5">
      <c r="A42" t="s">
        <v>58</v>
      </c>
      <c r="B42">
        <v>0</v>
      </c>
      <c r="D42" t="s">
        <v>58</v>
      </c>
      <c r="E42">
        <v>0</v>
      </c>
      <c r="G42" t="s">
        <v>52</v>
      </c>
      <c r="H42">
        <v>0</v>
      </c>
    </row>
    <row r="43" spans="1:8" x14ac:dyDescent="0.5">
      <c r="A43" t="s">
        <v>46</v>
      </c>
      <c r="B43">
        <v>0</v>
      </c>
      <c r="D43" t="s">
        <v>46</v>
      </c>
      <c r="E43">
        <v>0</v>
      </c>
      <c r="G43" t="s">
        <v>55</v>
      </c>
      <c r="H43">
        <v>0</v>
      </c>
    </row>
    <row r="44" spans="1:8" x14ac:dyDescent="0.5">
      <c r="A44" t="s">
        <v>59</v>
      </c>
      <c r="B44">
        <v>0</v>
      </c>
      <c r="D44" t="s">
        <v>59</v>
      </c>
      <c r="E44">
        <v>0</v>
      </c>
      <c r="G44" t="s">
        <v>53</v>
      </c>
      <c r="H44">
        <v>0</v>
      </c>
    </row>
    <row r="45" spans="1:8" x14ac:dyDescent="0.5">
      <c r="A45" t="s">
        <v>38</v>
      </c>
      <c r="B45">
        <v>5</v>
      </c>
      <c r="D45" t="s">
        <v>38</v>
      </c>
      <c r="E45">
        <v>10</v>
      </c>
      <c r="G45" t="s">
        <v>51</v>
      </c>
      <c r="H45">
        <v>0</v>
      </c>
    </row>
    <row r="46" spans="1:8" x14ac:dyDescent="0.5">
      <c r="A46" t="s">
        <v>39</v>
      </c>
      <c r="B46">
        <v>11</v>
      </c>
      <c r="D46" t="s">
        <v>39</v>
      </c>
      <c r="E46">
        <v>15</v>
      </c>
      <c r="G46" t="s">
        <v>54</v>
      </c>
      <c r="H46">
        <v>0</v>
      </c>
    </row>
    <row r="47" spans="1:8" x14ac:dyDescent="0.5">
      <c r="A47" t="s">
        <v>60</v>
      </c>
      <c r="B47">
        <v>0</v>
      </c>
      <c r="D47" t="s">
        <v>60</v>
      </c>
      <c r="E47">
        <v>0</v>
      </c>
    </row>
    <row r="48" spans="1:8" x14ac:dyDescent="0.5">
      <c r="A48" t="s">
        <v>41</v>
      </c>
      <c r="B48">
        <v>0</v>
      </c>
      <c r="D48" t="s">
        <v>41</v>
      </c>
      <c r="E48">
        <v>0</v>
      </c>
    </row>
    <row r="49" spans="1:8" x14ac:dyDescent="0.5">
      <c r="A49" t="s">
        <v>35</v>
      </c>
      <c r="B49">
        <v>6</v>
      </c>
      <c r="D49" t="s">
        <v>35</v>
      </c>
      <c r="E49">
        <v>14</v>
      </c>
    </row>
    <row r="50" spans="1:8" x14ac:dyDescent="0.5">
      <c r="A50" t="s">
        <v>33</v>
      </c>
      <c r="B50">
        <v>30</v>
      </c>
      <c r="D50" t="s">
        <v>33</v>
      </c>
      <c r="E50">
        <v>26</v>
      </c>
    </row>
    <row r="51" spans="1:8" x14ac:dyDescent="0.5">
      <c r="A51" t="s">
        <v>61</v>
      </c>
      <c r="B51">
        <v>0</v>
      </c>
      <c r="D51" t="s">
        <v>61</v>
      </c>
      <c r="E51">
        <v>0</v>
      </c>
    </row>
    <row r="52" spans="1:8" x14ac:dyDescent="0.5">
      <c r="A52" t="s">
        <v>36</v>
      </c>
      <c r="B52">
        <v>0</v>
      </c>
      <c r="D52" t="s">
        <v>36</v>
      </c>
      <c r="E52">
        <v>0</v>
      </c>
    </row>
    <row r="53" spans="1:8" x14ac:dyDescent="0.5">
      <c r="A53" t="s">
        <v>34</v>
      </c>
      <c r="B53">
        <v>1</v>
      </c>
      <c r="D53" t="s">
        <v>34</v>
      </c>
      <c r="E53">
        <v>3</v>
      </c>
    </row>
    <row r="54" spans="1:8" x14ac:dyDescent="0.5">
      <c r="A54" t="s">
        <v>62</v>
      </c>
      <c r="B54">
        <v>0</v>
      </c>
      <c r="D54" t="s">
        <v>62</v>
      </c>
      <c r="E54">
        <v>0</v>
      </c>
    </row>
    <row r="55" spans="1:8" x14ac:dyDescent="0.5">
      <c r="A55" t="s">
        <v>37</v>
      </c>
      <c r="B55">
        <v>0</v>
      </c>
      <c r="D55" t="s">
        <v>37</v>
      </c>
      <c r="E55">
        <v>1</v>
      </c>
    </row>
    <row r="56" spans="1:8" x14ac:dyDescent="0.5">
      <c r="A56" t="s">
        <v>69</v>
      </c>
      <c r="B56">
        <f>SUM(B41:B55)</f>
        <v>53</v>
      </c>
      <c r="D56" t="s">
        <v>69</v>
      </c>
      <c r="E56">
        <f>SUM(E41:E55)</f>
        <v>69</v>
      </c>
      <c r="G56" t="s">
        <v>69</v>
      </c>
      <c r="H56">
        <f>SUM(H41:H55)</f>
        <v>0</v>
      </c>
    </row>
    <row r="58" spans="1:8" x14ac:dyDescent="0.5">
      <c r="A58" t="s">
        <v>63</v>
      </c>
      <c r="D58" t="s">
        <v>64</v>
      </c>
      <c r="G58" t="s">
        <v>65</v>
      </c>
    </row>
    <row r="59" spans="1:8" x14ac:dyDescent="0.5">
      <c r="A59" t="s">
        <v>28</v>
      </c>
      <c r="B59" t="s">
        <v>29</v>
      </c>
      <c r="D59" t="s">
        <v>28</v>
      </c>
      <c r="E59" t="s">
        <v>29</v>
      </c>
      <c r="G59" t="s">
        <v>28</v>
      </c>
      <c r="H59" t="s">
        <v>29</v>
      </c>
    </row>
    <row r="60" spans="1:8" x14ac:dyDescent="0.5">
      <c r="A60" t="s">
        <v>57</v>
      </c>
      <c r="B60">
        <f t="shared" ref="B60:B74" si="0">B3+B22</f>
        <v>0</v>
      </c>
      <c r="D60" t="s">
        <v>57</v>
      </c>
      <c r="E60">
        <f t="shared" ref="E60:E74" si="1">E3+E22</f>
        <v>0</v>
      </c>
      <c r="G60" t="s">
        <v>56</v>
      </c>
      <c r="H60">
        <f t="shared" ref="H60:H65" si="2">H3+H22</f>
        <v>0</v>
      </c>
    </row>
    <row r="61" spans="1:8" x14ac:dyDescent="0.5">
      <c r="A61" t="s">
        <v>58</v>
      </c>
      <c r="B61">
        <f t="shared" si="0"/>
        <v>0</v>
      </c>
      <c r="D61" t="s">
        <v>58</v>
      </c>
      <c r="E61">
        <f t="shared" si="1"/>
        <v>0</v>
      </c>
      <c r="G61" t="s">
        <v>52</v>
      </c>
      <c r="H61">
        <f t="shared" si="2"/>
        <v>0</v>
      </c>
    </row>
    <row r="62" spans="1:8" x14ac:dyDescent="0.5">
      <c r="A62" t="s">
        <v>46</v>
      </c>
      <c r="B62">
        <f t="shared" si="0"/>
        <v>0</v>
      </c>
      <c r="D62" t="s">
        <v>46</v>
      </c>
      <c r="E62">
        <f t="shared" si="1"/>
        <v>0</v>
      </c>
      <c r="G62" t="s">
        <v>55</v>
      </c>
      <c r="H62">
        <f t="shared" si="2"/>
        <v>0</v>
      </c>
    </row>
    <row r="63" spans="1:8" x14ac:dyDescent="0.5">
      <c r="A63" t="s">
        <v>59</v>
      </c>
      <c r="B63">
        <f t="shared" si="0"/>
        <v>0</v>
      </c>
      <c r="D63" t="s">
        <v>59</v>
      </c>
      <c r="E63">
        <f t="shared" si="1"/>
        <v>0</v>
      </c>
      <c r="G63" t="s">
        <v>53</v>
      </c>
      <c r="H63">
        <f t="shared" si="2"/>
        <v>0</v>
      </c>
    </row>
    <row r="64" spans="1:8" x14ac:dyDescent="0.5">
      <c r="A64" t="s">
        <v>38</v>
      </c>
      <c r="B64">
        <f t="shared" si="0"/>
        <v>110</v>
      </c>
      <c r="D64" t="s">
        <v>38</v>
      </c>
      <c r="E64">
        <f t="shared" si="1"/>
        <v>108</v>
      </c>
      <c r="G64" t="s">
        <v>51</v>
      </c>
      <c r="H64">
        <f t="shared" si="2"/>
        <v>0</v>
      </c>
    </row>
    <row r="65" spans="1:8" x14ac:dyDescent="0.5">
      <c r="A65" t="s">
        <v>39</v>
      </c>
      <c r="B65">
        <f t="shared" si="0"/>
        <v>272</v>
      </c>
      <c r="D65" t="s">
        <v>39</v>
      </c>
      <c r="E65">
        <f t="shared" si="1"/>
        <v>277</v>
      </c>
      <c r="G65" t="s">
        <v>54</v>
      </c>
      <c r="H65">
        <f t="shared" si="2"/>
        <v>0</v>
      </c>
    </row>
    <row r="66" spans="1:8" x14ac:dyDescent="0.5">
      <c r="A66" t="s">
        <v>60</v>
      </c>
      <c r="B66">
        <f t="shared" si="0"/>
        <v>0</v>
      </c>
      <c r="D66" t="s">
        <v>60</v>
      </c>
      <c r="E66">
        <f t="shared" si="1"/>
        <v>0</v>
      </c>
    </row>
    <row r="67" spans="1:8" x14ac:dyDescent="0.5">
      <c r="A67" t="s">
        <v>41</v>
      </c>
      <c r="B67">
        <f t="shared" si="0"/>
        <v>3</v>
      </c>
      <c r="D67" t="s">
        <v>41</v>
      </c>
      <c r="E67">
        <f t="shared" si="1"/>
        <v>5</v>
      </c>
    </row>
    <row r="68" spans="1:8" x14ac:dyDescent="0.5">
      <c r="A68" t="s">
        <v>35</v>
      </c>
      <c r="B68">
        <f t="shared" si="0"/>
        <v>156</v>
      </c>
      <c r="D68" t="s">
        <v>35</v>
      </c>
      <c r="E68">
        <f t="shared" si="1"/>
        <v>162</v>
      </c>
    </row>
    <row r="69" spans="1:8" x14ac:dyDescent="0.5">
      <c r="A69" t="s">
        <v>33</v>
      </c>
      <c r="B69">
        <f t="shared" si="0"/>
        <v>291</v>
      </c>
      <c r="D69" t="s">
        <v>33</v>
      </c>
      <c r="E69">
        <f t="shared" si="1"/>
        <v>276</v>
      </c>
    </row>
    <row r="70" spans="1:8" x14ac:dyDescent="0.5">
      <c r="A70" t="s">
        <v>61</v>
      </c>
      <c r="B70">
        <f t="shared" si="0"/>
        <v>0</v>
      </c>
      <c r="D70" t="s">
        <v>61</v>
      </c>
      <c r="E70">
        <f t="shared" si="1"/>
        <v>0</v>
      </c>
    </row>
    <row r="71" spans="1:8" x14ac:dyDescent="0.5">
      <c r="A71" t="s">
        <v>36</v>
      </c>
      <c r="B71">
        <f t="shared" si="0"/>
        <v>2</v>
      </c>
      <c r="D71" t="s">
        <v>36</v>
      </c>
      <c r="E71">
        <f t="shared" si="1"/>
        <v>3</v>
      </c>
    </row>
    <row r="72" spans="1:8" x14ac:dyDescent="0.5">
      <c r="A72" t="s">
        <v>34</v>
      </c>
      <c r="B72">
        <f t="shared" si="0"/>
        <v>84</v>
      </c>
      <c r="D72" t="s">
        <v>34</v>
      </c>
      <c r="E72">
        <f t="shared" si="1"/>
        <v>72</v>
      </c>
    </row>
    <row r="73" spans="1:8" x14ac:dyDescent="0.5">
      <c r="A73" t="s">
        <v>62</v>
      </c>
      <c r="B73">
        <f t="shared" si="0"/>
        <v>0</v>
      </c>
      <c r="D73" t="s">
        <v>62</v>
      </c>
      <c r="E73">
        <f t="shared" si="1"/>
        <v>0</v>
      </c>
    </row>
    <row r="74" spans="1:8" x14ac:dyDescent="0.5">
      <c r="A74" t="s">
        <v>37</v>
      </c>
      <c r="B74">
        <f t="shared" si="0"/>
        <v>1</v>
      </c>
      <c r="D74" t="s">
        <v>37</v>
      </c>
      <c r="E74">
        <f t="shared" si="1"/>
        <v>0</v>
      </c>
    </row>
    <row r="75" spans="1:8" x14ac:dyDescent="0.5">
      <c r="A75" t="s">
        <v>69</v>
      </c>
      <c r="B75">
        <f>SUM(B60:B74)</f>
        <v>919</v>
      </c>
      <c r="D75" t="s">
        <v>69</v>
      </c>
      <c r="E75">
        <f>SUM(E60:E74)</f>
        <v>903</v>
      </c>
      <c r="G75" t="s">
        <v>69</v>
      </c>
      <c r="H75">
        <f>SUM(H60:H74)</f>
        <v>0</v>
      </c>
    </row>
    <row r="77" spans="1:8" x14ac:dyDescent="0.5">
      <c r="A77" t="s">
        <v>66</v>
      </c>
      <c r="D77" t="s">
        <v>67</v>
      </c>
      <c r="G77" t="s">
        <v>68</v>
      </c>
    </row>
    <row r="78" spans="1:8" x14ac:dyDescent="0.35">
      <c r="A78" t="s">
        <v>28</v>
      </c>
      <c r="B78" t="s">
        <v>29</v>
      </c>
      <c r="D78" t="s">
        <v>28</v>
      </c>
      <c r="E78" t="s">
        <v>29</v>
      </c>
      <c r="G78" t="s">
        <v>28</v>
      </c>
      <c r="H78" t="s">
        <v>29</v>
      </c>
    </row>
    <row r="79" spans="1:8" x14ac:dyDescent="0.35">
      <c r="A79" t="s">
        <v>57</v>
      </c>
      <c r="B79">
        <f t="shared" ref="B79:B93" si="3">B41+B60</f>
        <v>0</v>
      </c>
      <c r="C79" s="1">
        <f>B79/B$94</f>
        <v>0</v>
      </c>
      <c r="D79" t="s">
        <v>57</v>
      </c>
      <c r="E79">
        <f t="shared" ref="E79:E93" si="4">E41+E60</f>
        <v>0</v>
      </c>
      <c r="F79" s="1">
        <f>E79/E$94</f>
        <v>0</v>
      </c>
      <c r="G79" t="s">
        <v>56</v>
      </c>
      <c r="H79">
        <f t="shared" ref="H79:H84" si="5">H41+H60</f>
        <v>0</v>
      </c>
    </row>
    <row r="80" spans="1:8" x14ac:dyDescent="0.35">
      <c r="A80" t="s">
        <v>58</v>
      </c>
      <c r="B80">
        <f t="shared" si="3"/>
        <v>0</v>
      </c>
      <c r="C80" s="1">
        <f t="shared" ref="C80:C94" si="6">B80/B$94</f>
        <v>0</v>
      </c>
      <c r="D80" t="s">
        <v>58</v>
      </c>
      <c r="E80">
        <f t="shared" si="4"/>
        <v>0</v>
      </c>
      <c r="F80" s="1">
        <f t="shared" ref="F80:F94" si="7">E80/E$94</f>
        <v>0</v>
      </c>
      <c r="G80" t="s">
        <v>52</v>
      </c>
      <c r="H80">
        <f t="shared" si="5"/>
        <v>0</v>
      </c>
    </row>
    <row r="81" spans="1:8" x14ac:dyDescent="0.35">
      <c r="A81" t="s">
        <v>46</v>
      </c>
      <c r="B81">
        <f t="shared" si="3"/>
        <v>0</v>
      </c>
      <c r="C81" s="1">
        <f t="shared" si="6"/>
        <v>0</v>
      </c>
      <c r="D81" t="s">
        <v>46</v>
      </c>
      <c r="E81">
        <f t="shared" si="4"/>
        <v>0</v>
      </c>
      <c r="F81" s="1">
        <f t="shared" si="7"/>
        <v>0</v>
      </c>
      <c r="G81" t="s">
        <v>55</v>
      </c>
      <c r="H81">
        <f t="shared" si="5"/>
        <v>0</v>
      </c>
    </row>
    <row r="82" spans="1:8" x14ac:dyDescent="0.35">
      <c r="A82" t="s">
        <v>59</v>
      </c>
      <c r="B82">
        <f t="shared" si="3"/>
        <v>0</v>
      </c>
      <c r="C82" s="1">
        <f t="shared" si="6"/>
        <v>0</v>
      </c>
      <c r="D82" t="s">
        <v>59</v>
      </c>
      <c r="E82">
        <f t="shared" si="4"/>
        <v>0</v>
      </c>
      <c r="F82" s="1">
        <f t="shared" si="7"/>
        <v>0</v>
      </c>
      <c r="G82" t="s">
        <v>53</v>
      </c>
      <c r="H82">
        <f t="shared" si="5"/>
        <v>0</v>
      </c>
    </row>
    <row r="83" spans="1:8" x14ac:dyDescent="0.35">
      <c r="A83" t="s">
        <v>38</v>
      </c>
      <c r="B83">
        <f t="shared" si="3"/>
        <v>115</v>
      </c>
      <c r="C83" s="1">
        <f t="shared" si="6"/>
        <v>0.11831275720164609</v>
      </c>
      <c r="D83" t="s">
        <v>38</v>
      </c>
      <c r="E83">
        <f t="shared" si="4"/>
        <v>118</v>
      </c>
      <c r="F83" s="1">
        <f t="shared" si="7"/>
        <v>0.12139917695473251</v>
      </c>
      <c r="G83" t="s">
        <v>51</v>
      </c>
      <c r="H83">
        <f t="shared" si="5"/>
        <v>0</v>
      </c>
    </row>
    <row r="84" spans="1:8" x14ac:dyDescent="0.35">
      <c r="A84" t="s">
        <v>39</v>
      </c>
      <c r="B84">
        <f t="shared" si="3"/>
        <v>283</v>
      </c>
      <c r="C84" s="1">
        <f t="shared" si="6"/>
        <v>0.29115226337448558</v>
      </c>
      <c r="D84" t="s">
        <v>39</v>
      </c>
      <c r="E84">
        <f t="shared" si="4"/>
        <v>292</v>
      </c>
      <c r="F84" s="1">
        <f t="shared" si="7"/>
        <v>0.30041152263374488</v>
      </c>
      <c r="G84" t="s">
        <v>54</v>
      </c>
      <c r="H84">
        <f t="shared" si="5"/>
        <v>0</v>
      </c>
    </row>
    <row r="85" spans="1:8" x14ac:dyDescent="0.35">
      <c r="A85" t="s">
        <v>60</v>
      </c>
      <c r="B85">
        <f t="shared" si="3"/>
        <v>0</v>
      </c>
      <c r="C85" s="1">
        <f t="shared" si="6"/>
        <v>0</v>
      </c>
      <c r="D85" t="s">
        <v>60</v>
      </c>
      <c r="E85">
        <f t="shared" si="4"/>
        <v>0</v>
      </c>
      <c r="F85" s="1">
        <f t="shared" si="7"/>
        <v>0</v>
      </c>
    </row>
    <row r="86" spans="1:8" x14ac:dyDescent="0.35">
      <c r="A86" t="s">
        <v>41</v>
      </c>
      <c r="B86">
        <f t="shared" si="3"/>
        <v>3</v>
      </c>
      <c r="C86" s="1">
        <f t="shared" si="6"/>
        <v>3.0864197530864196E-3</v>
      </c>
      <c r="D86" t="s">
        <v>41</v>
      </c>
      <c r="E86">
        <f t="shared" si="4"/>
        <v>5</v>
      </c>
      <c r="F86" s="1">
        <f t="shared" si="7"/>
        <v>5.1440329218106996E-3</v>
      </c>
    </row>
    <row r="87" spans="1:8" x14ac:dyDescent="0.35">
      <c r="A87" t="s">
        <v>35</v>
      </c>
      <c r="B87">
        <f t="shared" si="3"/>
        <v>162</v>
      </c>
      <c r="C87" s="1">
        <f t="shared" si="6"/>
        <v>0.16666666666666666</v>
      </c>
      <c r="D87" t="s">
        <v>35</v>
      </c>
      <c r="E87">
        <f t="shared" si="4"/>
        <v>176</v>
      </c>
      <c r="F87" s="1">
        <f t="shared" si="7"/>
        <v>0.18106995884773663</v>
      </c>
    </row>
    <row r="88" spans="1:8" x14ac:dyDescent="0.35">
      <c r="A88" t="s">
        <v>33</v>
      </c>
      <c r="B88">
        <f t="shared" si="3"/>
        <v>321</v>
      </c>
      <c r="C88" s="1">
        <f t="shared" si="6"/>
        <v>0.33024691358024694</v>
      </c>
      <c r="D88" t="s">
        <v>33</v>
      </c>
      <c r="E88">
        <f t="shared" si="4"/>
        <v>302</v>
      </c>
      <c r="F88" s="1">
        <f t="shared" si="7"/>
        <v>0.31069958847736623</v>
      </c>
    </row>
    <row r="89" spans="1:8" x14ac:dyDescent="0.35">
      <c r="A89" t="s">
        <v>61</v>
      </c>
      <c r="B89">
        <f t="shared" si="3"/>
        <v>0</v>
      </c>
      <c r="C89" s="1">
        <f t="shared" si="6"/>
        <v>0</v>
      </c>
      <c r="D89" t="s">
        <v>61</v>
      </c>
      <c r="E89">
        <f t="shared" si="4"/>
        <v>0</v>
      </c>
      <c r="F89" s="1">
        <f t="shared" si="7"/>
        <v>0</v>
      </c>
    </row>
    <row r="90" spans="1:8" x14ac:dyDescent="0.35">
      <c r="A90" t="s">
        <v>36</v>
      </c>
      <c r="B90">
        <f t="shared" si="3"/>
        <v>2</v>
      </c>
      <c r="C90" s="1">
        <f t="shared" si="6"/>
        <v>2.05761316872428E-3</v>
      </c>
      <c r="D90" t="s">
        <v>36</v>
      </c>
      <c r="E90">
        <f t="shared" si="4"/>
        <v>3</v>
      </c>
      <c r="F90" s="1">
        <f t="shared" si="7"/>
        <v>3.0864197530864196E-3</v>
      </c>
    </row>
    <row r="91" spans="1:8" x14ac:dyDescent="0.35">
      <c r="A91" t="s">
        <v>34</v>
      </c>
      <c r="B91">
        <f t="shared" si="3"/>
        <v>85</v>
      </c>
      <c r="C91" s="1">
        <f t="shared" si="6"/>
        <v>8.7448559670781897E-2</v>
      </c>
      <c r="D91" t="s">
        <v>34</v>
      </c>
      <c r="E91">
        <f t="shared" si="4"/>
        <v>75</v>
      </c>
      <c r="F91" s="1">
        <f t="shared" si="7"/>
        <v>7.716049382716049E-2</v>
      </c>
    </row>
    <row r="92" spans="1:8" x14ac:dyDescent="0.35">
      <c r="A92" t="s">
        <v>62</v>
      </c>
      <c r="B92">
        <f t="shared" si="3"/>
        <v>0</v>
      </c>
      <c r="C92" s="1">
        <f t="shared" si="6"/>
        <v>0</v>
      </c>
      <c r="D92" t="s">
        <v>62</v>
      </c>
      <c r="E92">
        <f t="shared" si="4"/>
        <v>0</v>
      </c>
      <c r="F92" s="1">
        <f t="shared" si="7"/>
        <v>0</v>
      </c>
    </row>
    <row r="93" spans="1:8" x14ac:dyDescent="0.35">
      <c r="A93" t="s">
        <v>37</v>
      </c>
      <c r="B93">
        <f t="shared" si="3"/>
        <v>1</v>
      </c>
      <c r="C93" s="1">
        <f t="shared" si="6"/>
        <v>1.02880658436214E-3</v>
      </c>
      <c r="D93" t="s">
        <v>37</v>
      </c>
      <c r="E93">
        <f t="shared" si="4"/>
        <v>1</v>
      </c>
      <c r="F93" s="1">
        <f t="shared" si="7"/>
        <v>1.02880658436214E-3</v>
      </c>
    </row>
    <row r="94" spans="1:8" x14ac:dyDescent="0.35">
      <c r="A94" t="s">
        <v>69</v>
      </c>
      <c r="B94">
        <f>SUM(B79:B93)</f>
        <v>972</v>
      </c>
      <c r="C94" s="1">
        <f t="shared" si="6"/>
        <v>1</v>
      </c>
      <c r="D94" t="s">
        <v>69</v>
      </c>
      <c r="E94">
        <f>SUM(E79:E93)</f>
        <v>972</v>
      </c>
      <c r="F94" s="1">
        <f t="shared" si="7"/>
        <v>1</v>
      </c>
      <c r="G94" t="s">
        <v>69</v>
      </c>
      <c r="H94">
        <f>SUM(H79:H93)</f>
        <v>0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opLeftCell="A67" workbookViewId="0">
      <selection activeCell="E79" sqref="E79:F94"/>
    </sheetView>
  </sheetViews>
  <sheetFormatPr baseColWidth="10" defaultRowHeight="14.5" x14ac:dyDescent="0.35"/>
  <sheetData>
    <row r="1" spans="1:8" x14ac:dyDescent="0.5">
      <c r="A1" t="s">
        <v>27</v>
      </c>
      <c r="D1" t="s">
        <v>32</v>
      </c>
      <c r="G1" t="s">
        <v>43</v>
      </c>
    </row>
    <row r="2" spans="1:8" x14ac:dyDescent="0.5">
      <c r="A2" t="s">
        <v>28</v>
      </c>
      <c r="B2" t="s">
        <v>29</v>
      </c>
      <c r="D2" t="s">
        <v>28</v>
      </c>
      <c r="E2" t="s">
        <v>29</v>
      </c>
      <c r="G2" t="s">
        <v>28</v>
      </c>
      <c r="H2" t="s">
        <v>29</v>
      </c>
    </row>
    <row r="3" spans="1:8" x14ac:dyDescent="0.5">
      <c r="A3" t="s">
        <v>57</v>
      </c>
      <c r="B3">
        <v>0</v>
      </c>
      <c r="D3" t="s">
        <v>57</v>
      </c>
      <c r="E3">
        <v>0</v>
      </c>
      <c r="G3" t="s">
        <v>56</v>
      </c>
      <c r="H3">
        <v>0</v>
      </c>
    </row>
    <row r="4" spans="1:8" x14ac:dyDescent="0.5">
      <c r="A4" t="s">
        <v>58</v>
      </c>
      <c r="B4">
        <v>0</v>
      </c>
      <c r="D4" t="s">
        <v>58</v>
      </c>
      <c r="E4">
        <v>0</v>
      </c>
      <c r="G4" t="s">
        <v>52</v>
      </c>
      <c r="H4">
        <v>0</v>
      </c>
    </row>
    <row r="5" spans="1:8" x14ac:dyDescent="0.5">
      <c r="A5" t="s">
        <v>46</v>
      </c>
      <c r="B5">
        <v>1</v>
      </c>
      <c r="D5" t="s">
        <v>46</v>
      </c>
      <c r="E5">
        <v>1</v>
      </c>
      <c r="G5" t="s">
        <v>55</v>
      </c>
      <c r="H5">
        <v>0</v>
      </c>
    </row>
    <row r="6" spans="1:8" x14ac:dyDescent="0.5">
      <c r="A6" t="s">
        <v>59</v>
      </c>
      <c r="B6">
        <v>0</v>
      </c>
      <c r="D6" t="s">
        <v>59</v>
      </c>
      <c r="E6">
        <v>0</v>
      </c>
      <c r="G6" t="s">
        <v>53</v>
      </c>
      <c r="H6">
        <v>0</v>
      </c>
    </row>
    <row r="7" spans="1:8" x14ac:dyDescent="0.5">
      <c r="A7" t="s">
        <v>38</v>
      </c>
      <c r="B7">
        <v>283</v>
      </c>
      <c r="D7" t="s">
        <v>38</v>
      </c>
      <c r="E7">
        <v>223</v>
      </c>
      <c r="G7" t="s">
        <v>51</v>
      </c>
      <c r="H7">
        <v>0</v>
      </c>
    </row>
    <row r="8" spans="1:8" x14ac:dyDescent="0.5">
      <c r="A8" t="s">
        <v>39</v>
      </c>
      <c r="B8">
        <v>300</v>
      </c>
      <c r="D8" t="s">
        <v>39</v>
      </c>
      <c r="E8">
        <v>22</v>
      </c>
      <c r="G8" t="s">
        <v>54</v>
      </c>
      <c r="H8">
        <v>0</v>
      </c>
    </row>
    <row r="9" spans="1:8" x14ac:dyDescent="0.5">
      <c r="A9" t="s">
        <v>60</v>
      </c>
      <c r="B9">
        <v>0</v>
      </c>
      <c r="D9" t="s">
        <v>60</v>
      </c>
      <c r="E9">
        <v>0</v>
      </c>
    </row>
    <row r="10" spans="1:8" x14ac:dyDescent="0.5">
      <c r="A10" t="s">
        <v>41</v>
      </c>
      <c r="B10">
        <v>0</v>
      </c>
      <c r="D10" t="s">
        <v>41</v>
      </c>
      <c r="E10">
        <v>0</v>
      </c>
    </row>
    <row r="11" spans="1:8" x14ac:dyDescent="0.5">
      <c r="A11" t="s">
        <v>35</v>
      </c>
      <c r="B11">
        <v>217</v>
      </c>
      <c r="D11" t="s">
        <v>35</v>
      </c>
      <c r="E11">
        <v>137</v>
      </c>
    </row>
    <row r="12" spans="1:8" x14ac:dyDescent="0.5">
      <c r="A12" t="s">
        <v>33</v>
      </c>
      <c r="B12">
        <v>391</v>
      </c>
      <c r="D12" t="s">
        <v>33</v>
      </c>
      <c r="E12">
        <v>281</v>
      </c>
    </row>
    <row r="13" spans="1:8" x14ac:dyDescent="0.5">
      <c r="A13" t="s">
        <v>61</v>
      </c>
      <c r="B13">
        <v>0</v>
      </c>
      <c r="D13" t="s">
        <v>61</v>
      </c>
      <c r="E13">
        <v>0</v>
      </c>
    </row>
    <row r="14" spans="1:8" x14ac:dyDescent="0.5">
      <c r="A14" t="s">
        <v>36</v>
      </c>
      <c r="B14">
        <v>4</v>
      </c>
      <c r="D14" t="s">
        <v>36</v>
      </c>
      <c r="E14">
        <v>4</v>
      </c>
    </row>
    <row r="15" spans="1:8" x14ac:dyDescent="0.5">
      <c r="A15" t="s">
        <v>34</v>
      </c>
      <c r="B15">
        <v>213</v>
      </c>
      <c r="D15" t="s">
        <v>34</v>
      </c>
      <c r="E15">
        <v>230</v>
      </c>
    </row>
    <row r="16" spans="1:8" x14ac:dyDescent="0.5">
      <c r="A16" t="s">
        <v>62</v>
      </c>
      <c r="B16">
        <v>0</v>
      </c>
      <c r="D16" t="s">
        <v>62</v>
      </c>
      <c r="E16">
        <v>0</v>
      </c>
    </row>
    <row r="17" spans="1:8" x14ac:dyDescent="0.5">
      <c r="A17" t="s">
        <v>37</v>
      </c>
      <c r="B17">
        <v>7</v>
      </c>
      <c r="D17" t="s">
        <v>37</v>
      </c>
      <c r="E17">
        <v>4</v>
      </c>
    </row>
    <row r="18" spans="1:8" x14ac:dyDescent="0.5">
      <c r="A18" t="s">
        <v>69</v>
      </c>
      <c r="B18">
        <f>SUM(B3:B17)</f>
        <v>1416</v>
      </c>
      <c r="D18" t="s">
        <v>69</v>
      </c>
      <c r="E18">
        <f>SUM(E3:E17)</f>
        <v>902</v>
      </c>
      <c r="G18" t="s">
        <v>69</v>
      </c>
      <c r="H18">
        <f>SUM(H3:H17)</f>
        <v>0</v>
      </c>
    </row>
    <row r="20" spans="1:8" x14ac:dyDescent="0.5">
      <c r="A20" t="s">
        <v>30</v>
      </c>
      <c r="D20" t="s">
        <v>40</v>
      </c>
      <c r="G20" t="s">
        <v>44</v>
      </c>
    </row>
    <row r="21" spans="1:8" x14ac:dyDescent="0.5">
      <c r="A21" t="s">
        <v>28</v>
      </c>
      <c r="B21" t="s">
        <v>29</v>
      </c>
      <c r="D21" t="s">
        <v>28</v>
      </c>
      <c r="E21" t="s">
        <v>29</v>
      </c>
      <c r="G21" t="s">
        <v>28</v>
      </c>
      <c r="H21" t="s">
        <v>29</v>
      </c>
    </row>
    <row r="22" spans="1:8" x14ac:dyDescent="0.5">
      <c r="A22" t="s">
        <v>57</v>
      </c>
      <c r="B22">
        <v>0</v>
      </c>
      <c r="D22" t="s">
        <v>57</v>
      </c>
      <c r="E22">
        <v>0</v>
      </c>
      <c r="G22" t="s">
        <v>56</v>
      </c>
      <c r="H22">
        <v>0</v>
      </c>
    </row>
    <row r="23" spans="1:8" x14ac:dyDescent="0.5">
      <c r="A23" t="s">
        <v>58</v>
      </c>
      <c r="B23">
        <v>0</v>
      </c>
      <c r="D23" t="s">
        <v>58</v>
      </c>
      <c r="E23">
        <v>0</v>
      </c>
      <c r="G23" t="s">
        <v>52</v>
      </c>
      <c r="H23">
        <v>0</v>
      </c>
    </row>
    <row r="24" spans="1:8" x14ac:dyDescent="0.5">
      <c r="A24" t="s">
        <v>46</v>
      </c>
      <c r="B24">
        <v>0</v>
      </c>
      <c r="D24" t="s">
        <v>46</v>
      </c>
      <c r="E24">
        <v>0</v>
      </c>
      <c r="G24" t="s">
        <v>55</v>
      </c>
      <c r="H24">
        <v>0</v>
      </c>
    </row>
    <row r="25" spans="1:8" x14ac:dyDescent="0.5">
      <c r="A25" t="s">
        <v>59</v>
      </c>
      <c r="B25">
        <v>0</v>
      </c>
      <c r="D25" t="s">
        <v>59</v>
      </c>
      <c r="E25">
        <v>0</v>
      </c>
      <c r="G25" t="s">
        <v>53</v>
      </c>
      <c r="H25">
        <v>0</v>
      </c>
    </row>
    <row r="26" spans="1:8" x14ac:dyDescent="0.5">
      <c r="A26" t="s">
        <v>38</v>
      </c>
      <c r="B26">
        <v>18</v>
      </c>
      <c r="D26" t="s">
        <v>38</v>
      </c>
      <c r="E26">
        <v>5</v>
      </c>
      <c r="G26" t="s">
        <v>51</v>
      </c>
      <c r="H26">
        <v>0</v>
      </c>
    </row>
    <row r="27" spans="1:8" x14ac:dyDescent="0.5">
      <c r="A27" t="s">
        <v>39</v>
      </c>
      <c r="B27">
        <v>5</v>
      </c>
      <c r="D27" t="s">
        <v>39</v>
      </c>
      <c r="E27">
        <v>5</v>
      </c>
      <c r="G27" t="s">
        <v>54</v>
      </c>
      <c r="H27">
        <v>0</v>
      </c>
    </row>
    <row r="28" spans="1:8" x14ac:dyDescent="0.5">
      <c r="A28" t="s">
        <v>60</v>
      </c>
      <c r="B28">
        <v>0</v>
      </c>
      <c r="D28" t="s">
        <v>60</v>
      </c>
      <c r="E28">
        <v>0</v>
      </c>
    </row>
    <row r="29" spans="1:8" x14ac:dyDescent="0.5">
      <c r="A29" t="s">
        <v>41</v>
      </c>
      <c r="B29">
        <v>0</v>
      </c>
      <c r="D29" t="s">
        <v>41</v>
      </c>
      <c r="E29">
        <v>0</v>
      </c>
    </row>
    <row r="30" spans="1:8" x14ac:dyDescent="0.5">
      <c r="A30" t="s">
        <v>35</v>
      </c>
      <c r="B30">
        <v>23</v>
      </c>
      <c r="D30" t="s">
        <v>35</v>
      </c>
      <c r="E30">
        <v>8</v>
      </c>
    </row>
    <row r="31" spans="1:8" x14ac:dyDescent="0.5">
      <c r="A31" t="s">
        <v>33</v>
      </c>
      <c r="B31">
        <v>23</v>
      </c>
      <c r="D31" t="s">
        <v>33</v>
      </c>
      <c r="E31">
        <v>10</v>
      </c>
    </row>
    <row r="32" spans="1:8" x14ac:dyDescent="0.5">
      <c r="A32" t="s">
        <v>61</v>
      </c>
      <c r="B32">
        <v>0</v>
      </c>
      <c r="D32" t="s">
        <v>61</v>
      </c>
      <c r="E32">
        <v>0</v>
      </c>
    </row>
    <row r="33" spans="1:8" x14ac:dyDescent="0.5">
      <c r="A33" t="s">
        <v>36</v>
      </c>
      <c r="B33">
        <v>1</v>
      </c>
      <c r="D33" t="s">
        <v>36</v>
      </c>
      <c r="E33">
        <v>0</v>
      </c>
    </row>
    <row r="34" spans="1:8" x14ac:dyDescent="0.5">
      <c r="A34" t="s">
        <v>34</v>
      </c>
      <c r="B34">
        <v>7</v>
      </c>
      <c r="D34" t="s">
        <v>34</v>
      </c>
      <c r="E34">
        <v>8</v>
      </c>
    </row>
    <row r="35" spans="1:8" x14ac:dyDescent="0.5">
      <c r="A35" t="s">
        <v>62</v>
      </c>
      <c r="B35">
        <v>0</v>
      </c>
      <c r="D35" t="s">
        <v>62</v>
      </c>
      <c r="E35">
        <v>0</v>
      </c>
    </row>
    <row r="36" spans="1:8" x14ac:dyDescent="0.5">
      <c r="A36" t="s">
        <v>37</v>
      </c>
      <c r="B36">
        <v>1</v>
      </c>
      <c r="D36" t="s">
        <v>37</v>
      </c>
      <c r="E36">
        <v>0</v>
      </c>
    </row>
    <row r="37" spans="1:8" x14ac:dyDescent="0.5">
      <c r="A37" t="s">
        <v>69</v>
      </c>
      <c r="B37">
        <f>SUM(B22:B36)</f>
        <v>78</v>
      </c>
      <c r="D37" t="s">
        <v>69</v>
      </c>
      <c r="E37">
        <f>SUM(E22:E36)</f>
        <v>36</v>
      </c>
      <c r="G37" t="s">
        <v>69</v>
      </c>
      <c r="H37">
        <f>SUM(H22:H36)</f>
        <v>0</v>
      </c>
    </row>
    <row r="39" spans="1:8" x14ac:dyDescent="0.5">
      <c r="A39" t="s">
        <v>31</v>
      </c>
      <c r="D39" t="s">
        <v>42</v>
      </c>
      <c r="G39" t="s">
        <v>45</v>
      </c>
    </row>
    <row r="40" spans="1:8" x14ac:dyDescent="0.5">
      <c r="A40" t="s">
        <v>28</v>
      </c>
      <c r="B40" t="s">
        <v>29</v>
      </c>
      <c r="D40" t="s">
        <v>28</v>
      </c>
      <c r="E40" t="s">
        <v>29</v>
      </c>
      <c r="G40" t="s">
        <v>28</v>
      </c>
      <c r="H40" t="s">
        <v>29</v>
      </c>
    </row>
    <row r="41" spans="1:8" x14ac:dyDescent="0.5">
      <c r="A41" t="s">
        <v>57</v>
      </c>
      <c r="B41">
        <v>0</v>
      </c>
      <c r="D41" t="s">
        <v>57</v>
      </c>
      <c r="E41">
        <v>0</v>
      </c>
      <c r="G41" t="s">
        <v>56</v>
      </c>
      <c r="H41">
        <v>0</v>
      </c>
    </row>
    <row r="42" spans="1:8" x14ac:dyDescent="0.5">
      <c r="A42" t="s">
        <v>58</v>
      </c>
      <c r="B42">
        <v>0</v>
      </c>
      <c r="D42" t="s">
        <v>58</v>
      </c>
      <c r="E42">
        <v>0</v>
      </c>
      <c r="G42" t="s">
        <v>52</v>
      </c>
      <c r="H42">
        <v>0</v>
      </c>
    </row>
    <row r="43" spans="1:8" x14ac:dyDescent="0.5">
      <c r="A43" t="s">
        <v>46</v>
      </c>
      <c r="B43">
        <v>0</v>
      </c>
      <c r="D43" t="s">
        <v>46</v>
      </c>
      <c r="E43">
        <v>0</v>
      </c>
      <c r="G43" t="s">
        <v>55</v>
      </c>
      <c r="H43">
        <v>0</v>
      </c>
    </row>
    <row r="44" spans="1:8" x14ac:dyDescent="0.5">
      <c r="A44" t="s">
        <v>59</v>
      </c>
      <c r="B44">
        <v>0</v>
      </c>
      <c r="D44" t="s">
        <v>59</v>
      </c>
      <c r="E44">
        <v>0</v>
      </c>
      <c r="G44" t="s">
        <v>53</v>
      </c>
      <c r="H44">
        <v>0</v>
      </c>
    </row>
    <row r="45" spans="1:8" x14ac:dyDescent="0.5">
      <c r="A45" t="s">
        <v>38</v>
      </c>
      <c r="B45">
        <v>6</v>
      </c>
      <c r="D45" t="s">
        <v>38</v>
      </c>
      <c r="E45">
        <v>21</v>
      </c>
      <c r="G45" t="s">
        <v>51</v>
      </c>
      <c r="H45">
        <v>0</v>
      </c>
    </row>
    <row r="46" spans="1:8" x14ac:dyDescent="0.5">
      <c r="A46" t="s">
        <v>39</v>
      </c>
      <c r="B46">
        <v>5</v>
      </c>
      <c r="D46" t="s">
        <v>39</v>
      </c>
      <c r="E46">
        <v>9</v>
      </c>
      <c r="G46" t="s">
        <v>54</v>
      </c>
      <c r="H46">
        <v>0</v>
      </c>
    </row>
    <row r="47" spans="1:8" x14ac:dyDescent="0.5">
      <c r="A47" t="s">
        <v>60</v>
      </c>
      <c r="B47">
        <v>0</v>
      </c>
      <c r="D47" t="s">
        <v>60</v>
      </c>
      <c r="E47">
        <v>0</v>
      </c>
    </row>
    <row r="48" spans="1:8" x14ac:dyDescent="0.5">
      <c r="A48" t="s">
        <v>41</v>
      </c>
      <c r="B48">
        <v>1</v>
      </c>
      <c r="D48" t="s">
        <v>41</v>
      </c>
      <c r="E48">
        <v>0</v>
      </c>
    </row>
    <row r="49" spans="1:8" x14ac:dyDescent="0.5">
      <c r="A49" t="s">
        <v>35</v>
      </c>
      <c r="B49">
        <v>27</v>
      </c>
      <c r="D49" t="s">
        <v>35</v>
      </c>
      <c r="E49">
        <v>19</v>
      </c>
    </row>
    <row r="50" spans="1:8" x14ac:dyDescent="0.5">
      <c r="A50" t="s">
        <v>33</v>
      </c>
      <c r="B50">
        <v>28</v>
      </c>
      <c r="D50" t="s">
        <v>33</v>
      </c>
      <c r="E50">
        <v>37</v>
      </c>
    </row>
    <row r="51" spans="1:8" x14ac:dyDescent="0.5">
      <c r="A51" t="s">
        <v>61</v>
      </c>
      <c r="B51">
        <v>0</v>
      </c>
      <c r="D51" t="s">
        <v>61</v>
      </c>
      <c r="E51">
        <v>0</v>
      </c>
    </row>
    <row r="52" spans="1:8" x14ac:dyDescent="0.5">
      <c r="A52" t="s">
        <v>36</v>
      </c>
      <c r="B52">
        <v>0</v>
      </c>
      <c r="D52" t="s">
        <v>36</v>
      </c>
      <c r="E52">
        <v>0</v>
      </c>
    </row>
    <row r="53" spans="1:8" x14ac:dyDescent="0.5">
      <c r="A53" t="s">
        <v>34</v>
      </c>
      <c r="B53">
        <v>4</v>
      </c>
      <c r="D53" t="s">
        <v>34</v>
      </c>
      <c r="E53">
        <v>13</v>
      </c>
    </row>
    <row r="54" spans="1:8" x14ac:dyDescent="0.5">
      <c r="A54" t="s">
        <v>62</v>
      </c>
      <c r="B54">
        <v>0</v>
      </c>
      <c r="D54" t="s">
        <v>62</v>
      </c>
      <c r="E54">
        <v>0</v>
      </c>
    </row>
    <row r="55" spans="1:8" x14ac:dyDescent="0.5">
      <c r="A55" t="s">
        <v>37</v>
      </c>
      <c r="B55">
        <v>0</v>
      </c>
      <c r="D55" t="s">
        <v>37</v>
      </c>
      <c r="E55">
        <v>0</v>
      </c>
    </row>
    <row r="56" spans="1:8" x14ac:dyDescent="0.5">
      <c r="A56" t="s">
        <v>69</v>
      </c>
      <c r="B56">
        <f>SUM(B41:B55)</f>
        <v>71</v>
      </c>
      <c r="D56" t="s">
        <v>69</v>
      </c>
      <c r="E56">
        <f>SUM(E41:E55)</f>
        <v>99</v>
      </c>
      <c r="G56" t="s">
        <v>69</v>
      </c>
      <c r="H56">
        <f>SUM(H41:H55)</f>
        <v>0</v>
      </c>
    </row>
    <row r="58" spans="1:8" x14ac:dyDescent="0.5">
      <c r="A58" t="s">
        <v>63</v>
      </c>
      <c r="D58" t="s">
        <v>64</v>
      </c>
      <c r="G58" t="s">
        <v>65</v>
      </c>
    </row>
    <row r="59" spans="1:8" x14ac:dyDescent="0.5">
      <c r="A59" t="s">
        <v>28</v>
      </c>
      <c r="B59" t="s">
        <v>29</v>
      </c>
      <c r="D59" t="s">
        <v>28</v>
      </c>
      <c r="E59" t="s">
        <v>29</v>
      </c>
      <c r="G59" t="s">
        <v>28</v>
      </c>
      <c r="H59" t="s">
        <v>29</v>
      </c>
    </row>
    <row r="60" spans="1:8" x14ac:dyDescent="0.5">
      <c r="A60" t="s">
        <v>57</v>
      </c>
      <c r="B60">
        <f t="shared" ref="B60:B74" si="0">B3+B22</f>
        <v>0</v>
      </c>
      <c r="D60" t="s">
        <v>57</v>
      </c>
      <c r="E60">
        <f t="shared" ref="E60:E74" si="1">E3+E22</f>
        <v>0</v>
      </c>
      <c r="G60" t="s">
        <v>56</v>
      </c>
      <c r="H60">
        <f t="shared" ref="H60:H65" si="2">H3+H22</f>
        <v>0</v>
      </c>
    </row>
    <row r="61" spans="1:8" x14ac:dyDescent="0.5">
      <c r="A61" t="s">
        <v>58</v>
      </c>
      <c r="B61">
        <f t="shared" si="0"/>
        <v>0</v>
      </c>
      <c r="D61" t="s">
        <v>58</v>
      </c>
      <c r="E61">
        <f t="shared" si="1"/>
        <v>0</v>
      </c>
      <c r="G61" t="s">
        <v>52</v>
      </c>
      <c r="H61">
        <f t="shared" si="2"/>
        <v>0</v>
      </c>
    </row>
    <row r="62" spans="1:8" x14ac:dyDescent="0.5">
      <c r="A62" t="s">
        <v>46</v>
      </c>
      <c r="B62">
        <f t="shared" si="0"/>
        <v>1</v>
      </c>
      <c r="D62" t="s">
        <v>46</v>
      </c>
      <c r="E62">
        <f t="shared" si="1"/>
        <v>1</v>
      </c>
      <c r="G62" t="s">
        <v>55</v>
      </c>
      <c r="H62">
        <f t="shared" si="2"/>
        <v>0</v>
      </c>
    </row>
    <row r="63" spans="1:8" x14ac:dyDescent="0.5">
      <c r="A63" t="s">
        <v>59</v>
      </c>
      <c r="B63">
        <f t="shared" si="0"/>
        <v>0</v>
      </c>
      <c r="D63" t="s">
        <v>59</v>
      </c>
      <c r="E63">
        <f t="shared" si="1"/>
        <v>0</v>
      </c>
      <c r="G63" t="s">
        <v>53</v>
      </c>
      <c r="H63">
        <f t="shared" si="2"/>
        <v>0</v>
      </c>
    </row>
    <row r="64" spans="1:8" x14ac:dyDescent="0.5">
      <c r="A64" t="s">
        <v>38</v>
      </c>
      <c r="B64">
        <f t="shared" si="0"/>
        <v>301</v>
      </c>
      <c r="D64" t="s">
        <v>38</v>
      </c>
      <c r="E64">
        <f t="shared" si="1"/>
        <v>228</v>
      </c>
      <c r="G64" t="s">
        <v>51</v>
      </c>
      <c r="H64">
        <f t="shared" si="2"/>
        <v>0</v>
      </c>
    </row>
    <row r="65" spans="1:8" x14ac:dyDescent="0.5">
      <c r="A65" t="s">
        <v>39</v>
      </c>
      <c r="B65">
        <f t="shared" si="0"/>
        <v>305</v>
      </c>
      <c r="D65" t="s">
        <v>39</v>
      </c>
      <c r="E65">
        <f t="shared" si="1"/>
        <v>27</v>
      </c>
      <c r="G65" t="s">
        <v>54</v>
      </c>
      <c r="H65">
        <f t="shared" si="2"/>
        <v>0</v>
      </c>
    </row>
    <row r="66" spans="1:8" x14ac:dyDescent="0.5">
      <c r="A66" t="s">
        <v>60</v>
      </c>
      <c r="B66">
        <f t="shared" si="0"/>
        <v>0</v>
      </c>
      <c r="D66" t="s">
        <v>60</v>
      </c>
      <c r="E66">
        <f t="shared" si="1"/>
        <v>0</v>
      </c>
    </row>
    <row r="67" spans="1:8" x14ac:dyDescent="0.5">
      <c r="A67" t="s">
        <v>41</v>
      </c>
      <c r="B67">
        <f t="shared" si="0"/>
        <v>0</v>
      </c>
      <c r="D67" t="s">
        <v>41</v>
      </c>
      <c r="E67">
        <f t="shared" si="1"/>
        <v>0</v>
      </c>
    </row>
    <row r="68" spans="1:8" x14ac:dyDescent="0.5">
      <c r="A68" t="s">
        <v>35</v>
      </c>
      <c r="B68">
        <f t="shared" si="0"/>
        <v>240</v>
      </c>
      <c r="D68" t="s">
        <v>35</v>
      </c>
      <c r="E68">
        <f t="shared" si="1"/>
        <v>145</v>
      </c>
    </row>
    <row r="69" spans="1:8" x14ac:dyDescent="0.5">
      <c r="A69" t="s">
        <v>33</v>
      </c>
      <c r="B69">
        <f t="shared" si="0"/>
        <v>414</v>
      </c>
      <c r="D69" t="s">
        <v>33</v>
      </c>
      <c r="E69">
        <f t="shared" si="1"/>
        <v>291</v>
      </c>
    </row>
    <row r="70" spans="1:8" x14ac:dyDescent="0.5">
      <c r="A70" t="s">
        <v>61</v>
      </c>
      <c r="B70">
        <f t="shared" si="0"/>
        <v>0</v>
      </c>
      <c r="D70" t="s">
        <v>61</v>
      </c>
      <c r="E70">
        <f t="shared" si="1"/>
        <v>0</v>
      </c>
    </row>
    <row r="71" spans="1:8" x14ac:dyDescent="0.5">
      <c r="A71" t="s">
        <v>36</v>
      </c>
      <c r="B71">
        <f t="shared" si="0"/>
        <v>5</v>
      </c>
      <c r="D71" t="s">
        <v>36</v>
      </c>
      <c r="E71">
        <f t="shared" si="1"/>
        <v>4</v>
      </c>
    </row>
    <row r="72" spans="1:8" x14ac:dyDescent="0.5">
      <c r="A72" t="s">
        <v>34</v>
      </c>
      <c r="B72">
        <f t="shared" si="0"/>
        <v>220</v>
      </c>
      <c r="D72" t="s">
        <v>34</v>
      </c>
      <c r="E72">
        <f t="shared" si="1"/>
        <v>238</v>
      </c>
    </row>
    <row r="73" spans="1:8" x14ac:dyDescent="0.5">
      <c r="A73" t="s">
        <v>62</v>
      </c>
      <c r="B73">
        <f t="shared" si="0"/>
        <v>0</v>
      </c>
      <c r="D73" t="s">
        <v>62</v>
      </c>
      <c r="E73">
        <f t="shared" si="1"/>
        <v>0</v>
      </c>
    </row>
    <row r="74" spans="1:8" x14ac:dyDescent="0.5">
      <c r="A74" t="s">
        <v>37</v>
      </c>
      <c r="B74">
        <f t="shared" si="0"/>
        <v>8</v>
      </c>
      <c r="D74" t="s">
        <v>37</v>
      </c>
      <c r="E74">
        <f t="shared" si="1"/>
        <v>4</v>
      </c>
    </row>
    <row r="75" spans="1:8" x14ac:dyDescent="0.5">
      <c r="A75" t="s">
        <v>69</v>
      </c>
      <c r="B75">
        <f>SUM(B60:B74)</f>
        <v>1494</v>
      </c>
      <c r="D75" t="s">
        <v>69</v>
      </c>
      <c r="E75">
        <f>SUM(E60:E74)</f>
        <v>938</v>
      </c>
      <c r="G75" t="s">
        <v>69</v>
      </c>
      <c r="H75">
        <f>SUM(H60:H74)</f>
        <v>0</v>
      </c>
    </row>
    <row r="77" spans="1:8" x14ac:dyDescent="0.5">
      <c r="A77" t="s">
        <v>66</v>
      </c>
      <c r="D77" t="s">
        <v>67</v>
      </c>
      <c r="G77" t="s">
        <v>68</v>
      </c>
    </row>
    <row r="78" spans="1:8" x14ac:dyDescent="0.35">
      <c r="A78" t="s">
        <v>28</v>
      </c>
      <c r="B78" t="s">
        <v>29</v>
      </c>
      <c r="D78" t="s">
        <v>28</v>
      </c>
      <c r="E78" t="s">
        <v>29</v>
      </c>
      <c r="G78" t="s">
        <v>28</v>
      </c>
      <c r="H78" t="s">
        <v>29</v>
      </c>
    </row>
    <row r="79" spans="1:8" x14ac:dyDescent="0.35">
      <c r="A79" t="s">
        <v>57</v>
      </c>
      <c r="B79">
        <f t="shared" ref="B79:B93" si="3">B41+B60</f>
        <v>0</v>
      </c>
      <c r="C79" s="1">
        <f>B79/B$94</f>
        <v>0</v>
      </c>
      <c r="D79" t="s">
        <v>57</v>
      </c>
      <c r="E79">
        <f t="shared" ref="E79:E93" si="4">E41+E60</f>
        <v>0</v>
      </c>
      <c r="F79" s="1">
        <f>E79/E$94</f>
        <v>0</v>
      </c>
      <c r="G79" t="s">
        <v>56</v>
      </c>
      <c r="H79">
        <f t="shared" ref="H79:H84" si="5">H41+H60</f>
        <v>0</v>
      </c>
    </row>
    <row r="80" spans="1:8" x14ac:dyDescent="0.35">
      <c r="A80" t="s">
        <v>58</v>
      </c>
      <c r="B80">
        <f t="shared" si="3"/>
        <v>0</v>
      </c>
      <c r="C80" s="1">
        <f t="shared" ref="C80:C94" si="6">B80/B$94</f>
        <v>0</v>
      </c>
      <c r="D80" t="s">
        <v>58</v>
      </c>
      <c r="E80">
        <f t="shared" si="4"/>
        <v>0</v>
      </c>
      <c r="F80" s="1">
        <f t="shared" ref="F80:F94" si="7">E80/E$94</f>
        <v>0</v>
      </c>
      <c r="G80" t="s">
        <v>52</v>
      </c>
      <c r="H80">
        <f t="shared" si="5"/>
        <v>0</v>
      </c>
    </row>
    <row r="81" spans="1:8" x14ac:dyDescent="0.35">
      <c r="A81" t="s">
        <v>46</v>
      </c>
      <c r="B81">
        <f t="shared" si="3"/>
        <v>1</v>
      </c>
      <c r="C81" s="1">
        <f t="shared" si="6"/>
        <v>6.3897763578274762E-4</v>
      </c>
      <c r="D81" t="s">
        <v>46</v>
      </c>
      <c r="E81">
        <f t="shared" si="4"/>
        <v>1</v>
      </c>
      <c r="F81" s="1">
        <f t="shared" si="7"/>
        <v>9.6432015429122472E-4</v>
      </c>
      <c r="G81" t="s">
        <v>55</v>
      </c>
      <c r="H81">
        <f t="shared" si="5"/>
        <v>0</v>
      </c>
    </row>
    <row r="82" spans="1:8" x14ac:dyDescent="0.35">
      <c r="A82" t="s">
        <v>59</v>
      </c>
      <c r="B82">
        <f t="shared" si="3"/>
        <v>0</v>
      </c>
      <c r="C82" s="1">
        <f t="shared" si="6"/>
        <v>0</v>
      </c>
      <c r="D82" t="s">
        <v>59</v>
      </c>
      <c r="E82">
        <f t="shared" si="4"/>
        <v>0</v>
      </c>
      <c r="F82" s="1">
        <f t="shared" si="7"/>
        <v>0</v>
      </c>
      <c r="G82" t="s">
        <v>53</v>
      </c>
      <c r="H82">
        <f t="shared" si="5"/>
        <v>0</v>
      </c>
    </row>
    <row r="83" spans="1:8" x14ac:dyDescent="0.35">
      <c r="A83" t="s">
        <v>38</v>
      </c>
      <c r="B83">
        <f t="shared" si="3"/>
        <v>307</v>
      </c>
      <c r="C83" s="1">
        <f t="shared" si="6"/>
        <v>0.19616613418530351</v>
      </c>
      <c r="D83" t="s">
        <v>38</v>
      </c>
      <c r="E83">
        <f t="shared" si="4"/>
        <v>249</v>
      </c>
      <c r="F83" s="1">
        <f t="shared" si="7"/>
        <v>0.24011571841851495</v>
      </c>
      <c r="G83" t="s">
        <v>51</v>
      </c>
      <c r="H83">
        <f t="shared" si="5"/>
        <v>0</v>
      </c>
    </row>
    <row r="84" spans="1:8" x14ac:dyDescent="0.35">
      <c r="A84" t="s">
        <v>39</v>
      </c>
      <c r="B84">
        <f t="shared" si="3"/>
        <v>310</v>
      </c>
      <c r="C84" s="1">
        <f t="shared" si="6"/>
        <v>0.19808306709265175</v>
      </c>
      <c r="D84" t="s">
        <v>39</v>
      </c>
      <c r="E84">
        <f t="shared" si="4"/>
        <v>36</v>
      </c>
      <c r="F84" s="1">
        <f t="shared" si="7"/>
        <v>3.4715525554484088E-2</v>
      </c>
      <c r="G84" t="s">
        <v>54</v>
      </c>
      <c r="H84">
        <f t="shared" si="5"/>
        <v>0</v>
      </c>
    </row>
    <row r="85" spans="1:8" x14ac:dyDescent="0.35">
      <c r="A85" t="s">
        <v>60</v>
      </c>
      <c r="B85">
        <f t="shared" si="3"/>
        <v>0</v>
      </c>
      <c r="C85" s="1">
        <f t="shared" si="6"/>
        <v>0</v>
      </c>
      <c r="D85" t="s">
        <v>60</v>
      </c>
      <c r="E85">
        <f t="shared" si="4"/>
        <v>0</v>
      </c>
      <c r="F85" s="1">
        <f t="shared" si="7"/>
        <v>0</v>
      </c>
    </row>
    <row r="86" spans="1:8" x14ac:dyDescent="0.35">
      <c r="A86" t="s">
        <v>41</v>
      </c>
      <c r="B86">
        <f t="shared" si="3"/>
        <v>1</v>
      </c>
      <c r="C86" s="1">
        <f t="shared" si="6"/>
        <v>6.3897763578274762E-4</v>
      </c>
      <c r="D86" t="s">
        <v>41</v>
      </c>
      <c r="E86">
        <f t="shared" si="4"/>
        <v>0</v>
      </c>
      <c r="F86" s="1">
        <f t="shared" si="7"/>
        <v>0</v>
      </c>
    </row>
    <row r="87" spans="1:8" x14ac:dyDescent="0.35">
      <c r="A87" t="s">
        <v>35</v>
      </c>
      <c r="B87">
        <f t="shared" si="3"/>
        <v>267</v>
      </c>
      <c r="C87" s="1">
        <f t="shared" si="6"/>
        <v>0.17060702875399361</v>
      </c>
      <c r="D87" t="s">
        <v>35</v>
      </c>
      <c r="E87">
        <f t="shared" si="4"/>
        <v>164</v>
      </c>
      <c r="F87" s="1">
        <f t="shared" si="7"/>
        <v>0.15814850530376084</v>
      </c>
    </row>
    <row r="88" spans="1:8" x14ac:dyDescent="0.35">
      <c r="A88" t="s">
        <v>33</v>
      </c>
      <c r="B88">
        <f t="shared" si="3"/>
        <v>442</v>
      </c>
      <c r="C88" s="1">
        <f t="shared" si="6"/>
        <v>0.28242811501597442</v>
      </c>
      <c r="D88" t="s">
        <v>33</v>
      </c>
      <c r="E88">
        <f t="shared" si="4"/>
        <v>328</v>
      </c>
      <c r="F88" s="1">
        <f t="shared" si="7"/>
        <v>0.31629701060752169</v>
      </c>
    </row>
    <row r="89" spans="1:8" x14ac:dyDescent="0.35">
      <c r="A89" t="s">
        <v>61</v>
      </c>
      <c r="B89">
        <f t="shared" si="3"/>
        <v>0</v>
      </c>
      <c r="C89" s="1">
        <f t="shared" si="6"/>
        <v>0</v>
      </c>
      <c r="D89" t="s">
        <v>61</v>
      </c>
      <c r="E89">
        <f t="shared" si="4"/>
        <v>0</v>
      </c>
      <c r="F89" s="1">
        <f t="shared" si="7"/>
        <v>0</v>
      </c>
    </row>
    <row r="90" spans="1:8" x14ac:dyDescent="0.35">
      <c r="A90" t="s">
        <v>36</v>
      </c>
      <c r="B90">
        <f t="shared" si="3"/>
        <v>5</v>
      </c>
      <c r="C90" s="1">
        <f t="shared" si="6"/>
        <v>3.1948881789137379E-3</v>
      </c>
      <c r="D90" t="s">
        <v>36</v>
      </c>
      <c r="E90">
        <f t="shared" si="4"/>
        <v>4</v>
      </c>
      <c r="F90" s="1">
        <f t="shared" si="7"/>
        <v>3.8572806171648989E-3</v>
      </c>
    </row>
    <row r="91" spans="1:8" x14ac:dyDescent="0.35">
      <c r="A91" t="s">
        <v>34</v>
      </c>
      <c r="B91">
        <f t="shared" si="3"/>
        <v>224</v>
      </c>
      <c r="C91" s="1">
        <f t="shared" si="6"/>
        <v>0.14313099041533547</v>
      </c>
      <c r="D91" t="s">
        <v>34</v>
      </c>
      <c r="E91">
        <f t="shared" si="4"/>
        <v>251</v>
      </c>
      <c r="F91" s="1">
        <f t="shared" si="7"/>
        <v>0.2420443587270974</v>
      </c>
    </row>
    <row r="92" spans="1:8" x14ac:dyDescent="0.35">
      <c r="A92" t="s">
        <v>62</v>
      </c>
      <c r="B92">
        <f t="shared" si="3"/>
        <v>0</v>
      </c>
      <c r="C92" s="1">
        <f t="shared" si="6"/>
        <v>0</v>
      </c>
      <c r="D92" t="s">
        <v>62</v>
      </c>
      <c r="E92">
        <f t="shared" si="4"/>
        <v>0</v>
      </c>
      <c r="F92" s="1">
        <f t="shared" si="7"/>
        <v>0</v>
      </c>
    </row>
    <row r="93" spans="1:8" x14ac:dyDescent="0.35">
      <c r="A93" t="s">
        <v>37</v>
      </c>
      <c r="B93">
        <f t="shared" si="3"/>
        <v>8</v>
      </c>
      <c r="C93" s="1">
        <f t="shared" si="6"/>
        <v>5.111821086261981E-3</v>
      </c>
      <c r="D93" t="s">
        <v>37</v>
      </c>
      <c r="E93">
        <f t="shared" si="4"/>
        <v>4</v>
      </c>
      <c r="F93" s="1">
        <f t="shared" si="7"/>
        <v>3.8572806171648989E-3</v>
      </c>
    </row>
    <row r="94" spans="1:8" x14ac:dyDescent="0.35">
      <c r="A94" t="s">
        <v>69</v>
      </c>
      <c r="B94">
        <f>SUM(B79:B93)</f>
        <v>1565</v>
      </c>
      <c r="C94" s="1">
        <f t="shared" si="6"/>
        <v>1</v>
      </c>
      <c r="D94" t="s">
        <v>69</v>
      </c>
      <c r="E94">
        <f>SUM(E79:E93)</f>
        <v>1037</v>
      </c>
      <c r="F94" s="1">
        <f t="shared" si="7"/>
        <v>1</v>
      </c>
      <c r="G94" t="s">
        <v>69</v>
      </c>
      <c r="H94">
        <f>SUM(H79:H93)</f>
        <v>0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opLeftCell="A67" workbookViewId="0">
      <selection activeCell="E79" sqref="E79:F94"/>
    </sheetView>
  </sheetViews>
  <sheetFormatPr baseColWidth="10" defaultRowHeight="14.5" x14ac:dyDescent="0.35"/>
  <sheetData>
    <row r="1" spans="1:8" x14ac:dyDescent="0.5">
      <c r="A1" t="s">
        <v>27</v>
      </c>
      <c r="D1" t="s">
        <v>32</v>
      </c>
      <c r="G1" t="s">
        <v>43</v>
      </c>
    </row>
    <row r="2" spans="1:8" x14ac:dyDescent="0.5">
      <c r="A2" t="s">
        <v>28</v>
      </c>
      <c r="B2" t="s">
        <v>29</v>
      </c>
      <c r="D2" t="s">
        <v>28</v>
      </c>
      <c r="E2" t="s">
        <v>29</v>
      </c>
      <c r="G2" t="s">
        <v>28</v>
      </c>
      <c r="H2" t="s">
        <v>29</v>
      </c>
    </row>
    <row r="3" spans="1:8" x14ac:dyDescent="0.5">
      <c r="A3" t="s">
        <v>57</v>
      </c>
      <c r="B3">
        <v>0</v>
      </c>
      <c r="D3" t="s">
        <v>57</v>
      </c>
      <c r="E3">
        <v>0</v>
      </c>
      <c r="G3" t="s">
        <v>56</v>
      </c>
      <c r="H3">
        <v>0</v>
      </c>
    </row>
    <row r="4" spans="1:8" x14ac:dyDescent="0.5">
      <c r="A4" t="s">
        <v>58</v>
      </c>
      <c r="B4">
        <v>0</v>
      </c>
      <c r="D4" t="s">
        <v>58</v>
      </c>
      <c r="E4">
        <v>0</v>
      </c>
      <c r="G4" t="s">
        <v>52</v>
      </c>
      <c r="H4">
        <v>0</v>
      </c>
    </row>
    <row r="5" spans="1:8" x14ac:dyDescent="0.5">
      <c r="A5" t="s">
        <v>46</v>
      </c>
      <c r="B5">
        <v>1</v>
      </c>
      <c r="D5" t="s">
        <v>46</v>
      </c>
      <c r="E5">
        <v>0</v>
      </c>
      <c r="G5" t="s">
        <v>55</v>
      </c>
      <c r="H5">
        <v>0</v>
      </c>
    </row>
    <row r="6" spans="1:8" x14ac:dyDescent="0.5">
      <c r="A6" t="s">
        <v>59</v>
      </c>
      <c r="B6">
        <v>0</v>
      </c>
      <c r="D6" t="s">
        <v>59</v>
      </c>
      <c r="E6">
        <v>0</v>
      </c>
      <c r="G6" t="s">
        <v>53</v>
      </c>
      <c r="H6">
        <v>0</v>
      </c>
    </row>
    <row r="7" spans="1:8" x14ac:dyDescent="0.5">
      <c r="A7" t="s">
        <v>38</v>
      </c>
      <c r="B7">
        <v>125</v>
      </c>
      <c r="D7" t="s">
        <v>38</v>
      </c>
      <c r="E7">
        <v>92</v>
      </c>
      <c r="G7" t="s">
        <v>51</v>
      </c>
      <c r="H7">
        <v>0</v>
      </c>
    </row>
    <row r="8" spans="1:8" x14ac:dyDescent="0.5">
      <c r="A8" t="s">
        <v>39</v>
      </c>
      <c r="B8">
        <v>193</v>
      </c>
      <c r="D8" t="s">
        <v>39</v>
      </c>
      <c r="E8">
        <v>12</v>
      </c>
      <c r="G8" t="s">
        <v>54</v>
      </c>
      <c r="H8">
        <v>0</v>
      </c>
    </row>
    <row r="9" spans="1:8" x14ac:dyDescent="0.5">
      <c r="A9" t="s">
        <v>60</v>
      </c>
      <c r="B9">
        <v>0</v>
      </c>
      <c r="D9" t="s">
        <v>60</v>
      </c>
      <c r="E9">
        <v>0</v>
      </c>
    </row>
    <row r="10" spans="1:8" x14ac:dyDescent="0.5">
      <c r="A10" t="s">
        <v>41</v>
      </c>
      <c r="B10">
        <v>0</v>
      </c>
      <c r="D10" t="s">
        <v>41</v>
      </c>
      <c r="E10">
        <v>0</v>
      </c>
    </row>
    <row r="11" spans="1:8" x14ac:dyDescent="0.5">
      <c r="A11" t="s">
        <v>35</v>
      </c>
      <c r="B11">
        <v>101</v>
      </c>
      <c r="D11" t="s">
        <v>35</v>
      </c>
      <c r="E11">
        <v>49</v>
      </c>
    </row>
    <row r="12" spans="1:8" x14ac:dyDescent="0.5">
      <c r="A12" t="s">
        <v>33</v>
      </c>
      <c r="B12">
        <v>187</v>
      </c>
      <c r="D12" t="s">
        <v>33</v>
      </c>
      <c r="E12">
        <v>113</v>
      </c>
    </row>
    <row r="13" spans="1:8" x14ac:dyDescent="0.5">
      <c r="A13" t="s">
        <v>61</v>
      </c>
      <c r="B13">
        <v>0</v>
      </c>
      <c r="D13" t="s">
        <v>61</v>
      </c>
      <c r="E13">
        <v>0</v>
      </c>
    </row>
    <row r="14" spans="1:8" x14ac:dyDescent="0.5">
      <c r="A14" t="s">
        <v>36</v>
      </c>
      <c r="B14">
        <v>2</v>
      </c>
      <c r="D14" t="s">
        <v>36</v>
      </c>
      <c r="E14">
        <v>2</v>
      </c>
    </row>
    <row r="15" spans="1:8" x14ac:dyDescent="0.5">
      <c r="A15" t="s">
        <v>34</v>
      </c>
      <c r="B15">
        <v>98</v>
      </c>
      <c r="D15" t="s">
        <v>34</v>
      </c>
      <c r="E15">
        <v>106</v>
      </c>
    </row>
    <row r="16" spans="1:8" x14ac:dyDescent="0.5">
      <c r="A16" t="s">
        <v>62</v>
      </c>
      <c r="B16">
        <v>0</v>
      </c>
      <c r="D16" t="s">
        <v>62</v>
      </c>
      <c r="E16">
        <v>0</v>
      </c>
    </row>
    <row r="17" spans="1:8" x14ac:dyDescent="0.5">
      <c r="A17" t="s">
        <v>37</v>
      </c>
      <c r="B17">
        <v>2</v>
      </c>
      <c r="D17" t="s">
        <v>37</v>
      </c>
      <c r="E17">
        <v>1</v>
      </c>
    </row>
    <row r="18" spans="1:8" x14ac:dyDescent="0.5">
      <c r="A18" t="s">
        <v>69</v>
      </c>
      <c r="B18">
        <f>SUM(B3:B17)</f>
        <v>709</v>
      </c>
      <c r="D18" t="s">
        <v>69</v>
      </c>
      <c r="E18">
        <f>SUM(E3:E17)</f>
        <v>375</v>
      </c>
      <c r="G18" t="s">
        <v>69</v>
      </c>
      <c r="H18">
        <f>SUM(H3:H17)</f>
        <v>0</v>
      </c>
    </row>
    <row r="20" spans="1:8" x14ac:dyDescent="0.5">
      <c r="A20" t="s">
        <v>30</v>
      </c>
      <c r="D20" t="s">
        <v>40</v>
      </c>
      <c r="G20" t="s">
        <v>44</v>
      </c>
    </row>
    <row r="21" spans="1:8" x14ac:dyDescent="0.5">
      <c r="A21" t="s">
        <v>28</v>
      </c>
      <c r="B21" t="s">
        <v>29</v>
      </c>
      <c r="D21" t="s">
        <v>28</v>
      </c>
      <c r="E21" t="s">
        <v>29</v>
      </c>
      <c r="G21" t="s">
        <v>28</v>
      </c>
      <c r="H21" t="s">
        <v>29</v>
      </c>
    </row>
    <row r="22" spans="1:8" x14ac:dyDescent="0.5">
      <c r="A22" t="s">
        <v>57</v>
      </c>
      <c r="B22">
        <v>0</v>
      </c>
      <c r="D22" t="s">
        <v>57</v>
      </c>
      <c r="E22">
        <v>0</v>
      </c>
      <c r="G22" t="s">
        <v>56</v>
      </c>
      <c r="H22">
        <v>0</v>
      </c>
    </row>
    <row r="23" spans="1:8" x14ac:dyDescent="0.5">
      <c r="A23" t="s">
        <v>58</v>
      </c>
      <c r="B23">
        <v>0</v>
      </c>
      <c r="D23" t="s">
        <v>58</v>
      </c>
      <c r="E23">
        <v>0</v>
      </c>
      <c r="G23" t="s">
        <v>52</v>
      </c>
      <c r="H23">
        <v>0</v>
      </c>
    </row>
    <row r="24" spans="1:8" x14ac:dyDescent="0.5">
      <c r="A24" t="s">
        <v>46</v>
      </c>
      <c r="B24">
        <v>0</v>
      </c>
      <c r="D24" t="s">
        <v>46</v>
      </c>
      <c r="E24">
        <v>0</v>
      </c>
      <c r="G24" t="s">
        <v>55</v>
      </c>
      <c r="H24">
        <v>0</v>
      </c>
    </row>
    <row r="25" spans="1:8" x14ac:dyDescent="0.5">
      <c r="A25" t="s">
        <v>59</v>
      </c>
      <c r="B25">
        <v>0</v>
      </c>
      <c r="D25" t="s">
        <v>59</v>
      </c>
      <c r="E25">
        <v>0</v>
      </c>
      <c r="G25" t="s">
        <v>53</v>
      </c>
      <c r="H25">
        <v>0</v>
      </c>
    </row>
    <row r="26" spans="1:8" x14ac:dyDescent="0.5">
      <c r="A26" t="s">
        <v>38</v>
      </c>
      <c r="B26">
        <v>11</v>
      </c>
      <c r="D26" t="s">
        <v>38</v>
      </c>
      <c r="E26">
        <v>3</v>
      </c>
      <c r="G26" t="s">
        <v>51</v>
      </c>
      <c r="H26">
        <v>0</v>
      </c>
    </row>
    <row r="27" spans="1:8" x14ac:dyDescent="0.5">
      <c r="A27" t="s">
        <v>39</v>
      </c>
      <c r="B27">
        <v>3</v>
      </c>
      <c r="D27" t="s">
        <v>39</v>
      </c>
      <c r="E27">
        <v>5</v>
      </c>
      <c r="G27" t="s">
        <v>54</v>
      </c>
      <c r="H27">
        <v>0</v>
      </c>
    </row>
    <row r="28" spans="1:8" x14ac:dyDescent="0.5">
      <c r="A28" t="s">
        <v>60</v>
      </c>
      <c r="B28">
        <v>0</v>
      </c>
      <c r="D28" t="s">
        <v>60</v>
      </c>
      <c r="E28">
        <v>0</v>
      </c>
    </row>
    <row r="29" spans="1:8" x14ac:dyDescent="0.5">
      <c r="A29" t="s">
        <v>41</v>
      </c>
      <c r="B29">
        <v>0</v>
      </c>
      <c r="D29" t="s">
        <v>41</v>
      </c>
      <c r="E29">
        <v>0</v>
      </c>
    </row>
    <row r="30" spans="1:8" x14ac:dyDescent="0.5">
      <c r="A30" t="s">
        <v>35</v>
      </c>
      <c r="B30">
        <v>10</v>
      </c>
      <c r="D30" t="s">
        <v>35</v>
      </c>
      <c r="E30">
        <v>4</v>
      </c>
    </row>
    <row r="31" spans="1:8" x14ac:dyDescent="0.5">
      <c r="A31" t="s">
        <v>33</v>
      </c>
      <c r="B31">
        <v>14</v>
      </c>
      <c r="D31" t="s">
        <v>33</v>
      </c>
      <c r="E31">
        <v>5</v>
      </c>
    </row>
    <row r="32" spans="1:8" x14ac:dyDescent="0.5">
      <c r="A32" t="s">
        <v>61</v>
      </c>
      <c r="B32">
        <v>0</v>
      </c>
      <c r="D32" t="s">
        <v>61</v>
      </c>
      <c r="E32">
        <v>0</v>
      </c>
    </row>
    <row r="33" spans="1:8" x14ac:dyDescent="0.5">
      <c r="A33" t="s">
        <v>36</v>
      </c>
      <c r="B33">
        <v>1</v>
      </c>
      <c r="D33" t="s">
        <v>36</v>
      </c>
      <c r="E33">
        <v>0</v>
      </c>
    </row>
    <row r="34" spans="1:8" x14ac:dyDescent="0.5">
      <c r="A34" t="s">
        <v>34</v>
      </c>
      <c r="B34">
        <v>7</v>
      </c>
      <c r="D34" t="s">
        <v>34</v>
      </c>
      <c r="E34">
        <v>8</v>
      </c>
    </row>
    <row r="35" spans="1:8" x14ac:dyDescent="0.5">
      <c r="A35" t="s">
        <v>62</v>
      </c>
      <c r="B35">
        <v>0</v>
      </c>
      <c r="D35" t="s">
        <v>62</v>
      </c>
      <c r="E35">
        <v>0</v>
      </c>
    </row>
    <row r="36" spans="1:8" x14ac:dyDescent="0.5">
      <c r="A36" t="s">
        <v>37</v>
      </c>
      <c r="B36">
        <v>0</v>
      </c>
      <c r="D36" t="s">
        <v>37</v>
      </c>
      <c r="E36">
        <v>0</v>
      </c>
    </row>
    <row r="37" spans="1:8" x14ac:dyDescent="0.5">
      <c r="A37" t="s">
        <v>69</v>
      </c>
      <c r="B37">
        <f>SUM(B22:B36)</f>
        <v>46</v>
      </c>
      <c r="D37" t="s">
        <v>69</v>
      </c>
      <c r="E37">
        <f>SUM(E22:E36)</f>
        <v>25</v>
      </c>
      <c r="G37" t="s">
        <v>69</v>
      </c>
      <c r="H37">
        <f>SUM(H22:H36)</f>
        <v>0</v>
      </c>
    </row>
    <row r="39" spans="1:8" x14ac:dyDescent="0.5">
      <c r="A39" t="s">
        <v>31</v>
      </c>
      <c r="D39" t="s">
        <v>42</v>
      </c>
      <c r="G39" t="s">
        <v>45</v>
      </c>
    </row>
    <row r="40" spans="1:8" x14ac:dyDescent="0.5">
      <c r="A40" t="s">
        <v>28</v>
      </c>
      <c r="B40" t="s">
        <v>29</v>
      </c>
      <c r="D40" t="s">
        <v>28</v>
      </c>
      <c r="E40" t="s">
        <v>29</v>
      </c>
      <c r="G40" t="s">
        <v>28</v>
      </c>
      <c r="H40" t="s">
        <v>29</v>
      </c>
    </row>
    <row r="41" spans="1:8" x14ac:dyDescent="0.5">
      <c r="A41" t="s">
        <v>57</v>
      </c>
      <c r="B41">
        <v>0</v>
      </c>
      <c r="D41" t="s">
        <v>57</v>
      </c>
      <c r="E41">
        <v>0</v>
      </c>
      <c r="G41" t="s">
        <v>56</v>
      </c>
      <c r="H41">
        <v>0</v>
      </c>
    </row>
    <row r="42" spans="1:8" x14ac:dyDescent="0.5">
      <c r="A42" t="s">
        <v>58</v>
      </c>
      <c r="B42">
        <v>0</v>
      </c>
      <c r="D42" t="s">
        <v>58</v>
      </c>
      <c r="E42">
        <v>0</v>
      </c>
      <c r="G42" t="s">
        <v>52</v>
      </c>
      <c r="H42">
        <v>0</v>
      </c>
    </row>
    <row r="43" spans="1:8" x14ac:dyDescent="0.5">
      <c r="A43" t="s">
        <v>46</v>
      </c>
      <c r="B43">
        <v>0</v>
      </c>
      <c r="D43" t="s">
        <v>46</v>
      </c>
      <c r="E43">
        <v>0</v>
      </c>
      <c r="G43" t="s">
        <v>55</v>
      </c>
      <c r="H43">
        <v>0</v>
      </c>
    </row>
    <row r="44" spans="1:8" x14ac:dyDescent="0.5">
      <c r="A44" t="s">
        <v>59</v>
      </c>
      <c r="B44">
        <v>0</v>
      </c>
      <c r="D44" t="s">
        <v>59</v>
      </c>
      <c r="E44">
        <v>0</v>
      </c>
      <c r="G44" t="s">
        <v>53</v>
      </c>
      <c r="H44">
        <v>0</v>
      </c>
    </row>
    <row r="45" spans="1:8" x14ac:dyDescent="0.5">
      <c r="A45" t="s">
        <v>38</v>
      </c>
      <c r="B45">
        <v>2</v>
      </c>
      <c r="D45" t="s">
        <v>38</v>
      </c>
      <c r="E45">
        <v>7</v>
      </c>
      <c r="G45" t="s">
        <v>51</v>
      </c>
      <c r="H45">
        <v>0</v>
      </c>
    </row>
    <row r="46" spans="1:8" x14ac:dyDescent="0.5">
      <c r="A46" t="s">
        <v>39</v>
      </c>
      <c r="B46">
        <v>4</v>
      </c>
      <c r="D46" t="s">
        <v>39</v>
      </c>
      <c r="E46">
        <v>8</v>
      </c>
      <c r="G46" t="s">
        <v>54</v>
      </c>
      <c r="H46">
        <v>0</v>
      </c>
    </row>
    <row r="47" spans="1:8" x14ac:dyDescent="0.5">
      <c r="A47" t="s">
        <v>60</v>
      </c>
      <c r="B47">
        <v>0</v>
      </c>
      <c r="D47" t="s">
        <v>60</v>
      </c>
      <c r="E47">
        <v>0</v>
      </c>
    </row>
    <row r="48" spans="1:8" x14ac:dyDescent="0.5">
      <c r="A48" t="s">
        <v>41</v>
      </c>
      <c r="B48">
        <v>0</v>
      </c>
      <c r="D48" t="s">
        <v>41</v>
      </c>
      <c r="E48">
        <v>0</v>
      </c>
    </row>
    <row r="49" spans="1:8" x14ac:dyDescent="0.5">
      <c r="A49" t="s">
        <v>35</v>
      </c>
      <c r="B49">
        <v>19</v>
      </c>
      <c r="D49" t="s">
        <v>35</v>
      </c>
      <c r="E49">
        <v>8</v>
      </c>
    </row>
    <row r="50" spans="1:8" x14ac:dyDescent="0.5">
      <c r="A50" t="s">
        <v>33</v>
      </c>
      <c r="B50">
        <v>16</v>
      </c>
      <c r="D50" t="s">
        <v>33</v>
      </c>
      <c r="E50">
        <v>10</v>
      </c>
    </row>
    <row r="51" spans="1:8" x14ac:dyDescent="0.5">
      <c r="A51" t="s">
        <v>61</v>
      </c>
      <c r="B51">
        <v>0</v>
      </c>
      <c r="D51" t="s">
        <v>61</v>
      </c>
      <c r="E51">
        <v>0</v>
      </c>
    </row>
    <row r="52" spans="1:8" x14ac:dyDescent="0.5">
      <c r="A52" t="s">
        <v>36</v>
      </c>
      <c r="B52">
        <v>0</v>
      </c>
      <c r="D52" t="s">
        <v>36</v>
      </c>
      <c r="E52">
        <v>0</v>
      </c>
    </row>
    <row r="53" spans="1:8" x14ac:dyDescent="0.5">
      <c r="A53" t="s">
        <v>34</v>
      </c>
      <c r="B53">
        <v>2</v>
      </c>
      <c r="D53" t="s">
        <v>34</v>
      </c>
      <c r="E53">
        <v>8</v>
      </c>
    </row>
    <row r="54" spans="1:8" x14ac:dyDescent="0.5">
      <c r="A54" t="s">
        <v>62</v>
      </c>
      <c r="B54">
        <v>0</v>
      </c>
      <c r="D54" t="s">
        <v>62</v>
      </c>
      <c r="E54">
        <v>0</v>
      </c>
    </row>
    <row r="55" spans="1:8" x14ac:dyDescent="0.5">
      <c r="A55" t="s">
        <v>37</v>
      </c>
      <c r="B55">
        <v>0</v>
      </c>
      <c r="D55" t="s">
        <v>37</v>
      </c>
      <c r="E55">
        <v>0</v>
      </c>
    </row>
    <row r="56" spans="1:8" x14ac:dyDescent="0.5">
      <c r="A56" t="s">
        <v>69</v>
      </c>
      <c r="B56">
        <f>SUM(B41:B55)</f>
        <v>43</v>
      </c>
      <c r="D56" t="s">
        <v>69</v>
      </c>
      <c r="E56">
        <f>SUM(E41:E55)</f>
        <v>41</v>
      </c>
      <c r="G56" t="s">
        <v>69</v>
      </c>
      <c r="H56">
        <f>SUM(H41:H55)</f>
        <v>0</v>
      </c>
    </row>
    <row r="58" spans="1:8" x14ac:dyDescent="0.5">
      <c r="A58" t="s">
        <v>63</v>
      </c>
      <c r="D58" t="s">
        <v>64</v>
      </c>
      <c r="G58" t="s">
        <v>65</v>
      </c>
    </row>
    <row r="59" spans="1:8" x14ac:dyDescent="0.5">
      <c r="A59" t="s">
        <v>28</v>
      </c>
      <c r="B59" t="s">
        <v>29</v>
      </c>
      <c r="D59" t="s">
        <v>28</v>
      </c>
      <c r="E59" t="s">
        <v>29</v>
      </c>
      <c r="G59" t="s">
        <v>28</v>
      </c>
      <c r="H59" t="s">
        <v>29</v>
      </c>
    </row>
    <row r="60" spans="1:8" x14ac:dyDescent="0.5">
      <c r="A60" t="s">
        <v>57</v>
      </c>
      <c r="B60">
        <f t="shared" ref="B60:B74" si="0">B3+B22</f>
        <v>0</v>
      </c>
      <c r="D60" t="s">
        <v>57</v>
      </c>
      <c r="E60">
        <f t="shared" ref="E60:E74" si="1">E3+E22</f>
        <v>0</v>
      </c>
      <c r="G60" t="s">
        <v>56</v>
      </c>
      <c r="H60">
        <f t="shared" ref="H60:H65" si="2">H3+H22</f>
        <v>0</v>
      </c>
    </row>
    <row r="61" spans="1:8" x14ac:dyDescent="0.5">
      <c r="A61" t="s">
        <v>58</v>
      </c>
      <c r="B61">
        <f t="shared" si="0"/>
        <v>0</v>
      </c>
      <c r="D61" t="s">
        <v>58</v>
      </c>
      <c r="E61">
        <f t="shared" si="1"/>
        <v>0</v>
      </c>
      <c r="G61" t="s">
        <v>52</v>
      </c>
      <c r="H61">
        <f t="shared" si="2"/>
        <v>0</v>
      </c>
    </row>
    <row r="62" spans="1:8" x14ac:dyDescent="0.5">
      <c r="A62" t="s">
        <v>46</v>
      </c>
      <c r="B62">
        <f t="shared" si="0"/>
        <v>1</v>
      </c>
      <c r="D62" t="s">
        <v>46</v>
      </c>
      <c r="E62">
        <f t="shared" si="1"/>
        <v>0</v>
      </c>
      <c r="G62" t="s">
        <v>55</v>
      </c>
      <c r="H62">
        <f t="shared" si="2"/>
        <v>0</v>
      </c>
    </row>
    <row r="63" spans="1:8" x14ac:dyDescent="0.5">
      <c r="A63" t="s">
        <v>59</v>
      </c>
      <c r="B63">
        <f t="shared" si="0"/>
        <v>0</v>
      </c>
      <c r="D63" t="s">
        <v>59</v>
      </c>
      <c r="E63">
        <f t="shared" si="1"/>
        <v>0</v>
      </c>
      <c r="G63" t="s">
        <v>53</v>
      </c>
      <c r="H63">
        <f t="shared" si="2"/>
        <v>0</v>
      </c>
    </row>
    <row r="64" spans="1:8" x14ac:dyDescent="0.5">
      <c r="A64" t="s">
        <v>38</v>
      </c>
      <c r="B64">
        <f t="shared" si="0"/>
        <v>136</v>
      </c>
      <c r="D64" t="s">
        <v>38</v>
      </c>
      <c r="E64">
        <f t="shared" si="1"/>
        <v>95</v>
      </c>
      <c r="G64" t="s">
        <v>51</v>
      </c>
      <c r="H64">
        <f t="shared" si="2"/>
        <v>0</v>
      </c>
    </row>
    <row r="65" spans="1:8" x14ac:dyDescent="0.5">
      <c r="A65" t="s">
        <v>39</v>
      </c>
      <c r="B65">
        <f t="shared" si="0"/>
        <v>196</v>
      </c>
      <c r="D65" t="s">
        <v>39</v>
      </c>
      <c r="E65">
        <f t="shared" si="1"/>
        <v>17</v>
      </c>
      <c r="G65" t="s">
        <v>54</v>
      </c>
      <c r="H65">
        <f t="shared" si="2"/>
        <v>0</v>
      </c>
    </row>
    <row r="66" spans="1:8" x14ac:dyDescent="0.5">
      <c r="A66" t="s">
        <v>60</v>
      </c>
      <c r="B66">
        <f t="shared" si="0"/>
        <v>0</v>
      </c>
      <c r="D66" t="s">
        <v>60</v>
      </c>
      <c r="E66">
        <f t="shared" si="1"/>
        <v>0</v>
      </c>
    </row>
    <row r="67" spans="1:8" x14ac:dyDescent="0.5">
      <c r="A67" t="s">
        <v>41</v>
      </c>
      <c r="B67">
        <f t="shared" si="0"/>
        <v>0</v>
      </c>
      <c r="D67" t="s">
        <v>41</v>
      </c>
      <c r="E67">
        <f t="shared" si="1"/>
        <v>0</v>
      </c>
    </row>
    <row r="68" spans="1:8" x14ac:dyDescent="0.5">
      <c r="A68" t="s">
        <v>35</v>
      </c>
      <c r="B68">
        <f t="shared" si="0"/>
        <v>111</v>
      </c>
      <c r="D68" t="s">
        <v>35</v>
      </c>
      <c r="E68">
        <f t="shared" si="1"/>
        <v>53</v>
      </c>
    </row>
    <row r="69" spans="1:8" x14ac:dyDescent="0.5">
      <c r="A69" t="s">
        <v>33</v>
      </c>
      <c r="B69">
        <f t="shared" si="0"/>
        <v>201</v>
      </c>
      <c r="D69" t="s">
        <v>33</v>
      </c>
      <c r="E69">
        <f t="shared" si="1"/>
        <v>118</v>
      </c>
    </row>
    <row r="70" spans="1:8" x14ac:dyDescent="0.5">
      <c r="A70" t="s">
        <v>61</v>
      </c>
      <c r="B70">
        <f t="shared" si="0"/>
        <v>0</v>
      </c>
      <c r="D70" t="s">
        <v>61</v>
      </c>
      <c r="E70">
        <f t="shared" si="1"/>
        <v>0</v>
      </c>
    </row>
    <row r="71" spans="1:8" x14ac:dyDescent="0.5">
      <c r="A71" t="s">
        <v>36</v>
      </c>
      <c r="B71">
        <f t="shared" si="0"/>
        <v>3</v>
      </c>
      <c r="D71" t="s">
        <v>36</v>
      </c>
      <c r="E71">
        <f t="shared" si="1"/>
        <v>2</v>
      </c>
    </row>
    <row r="72" spans="1:8" x14ac:dyDescent="0.5">
      <c r="A72" t="s">
        <v>34</v>
      </c>
      <c r="B72">
        <f t="shared" si="0"/>
        <v>105</v>
      </c>
      <c r="D72" t="s">
        <v>34</v>
      </c>
      <c r="E72">
        <f t="shared" si="1"/>
        <v>114</v>
      </c>
    </row>
    <row r="73" spans="1:8" x14ac:dyDescent="0.5">
      <c r="A73" t="s">
        <v>62</v>
      </c>
      <c r="B73">
        <f t="shared" si="0"/>
        <v>0</v>
      </c>
      <c r="D73" t="s">
        <v>62</v>
      </c>
      <c r="E73">
        <f t="shared" si="1"/>
        <v>0</v>
      </c>
    </row>
    <row r="74" spans="1:8" x14ac:dyDescent="0.5">
      <c r="A74" t="s">
        <v>37</v>
      </c>
      <c r="B74">
        <f t="shared" si="0"/>
        <v>2</v>
      </c>
      <c r="D74" t="s">
        <v>37</v>
      </c>
      <c r="E74">
        <f t="shared" si="1"/>
        <v>1</v>
      </c>
    </row>
    <row r="75" spans="1:8" x14ac:dyDescent="0.5">
      <c r="A75" t="s">
        <v>69</v>
      </c>
      <c r="B75">
        <f>SUM(B60:B74)</f>
        <v>755</v>
      </c>
      <c r="D75" t="s">
        <v>69</v>
      </c>
      <c r="E75">
        <f>SUM(E60:E74)</f>
        <v>400</v>
      </c>
      <c r="G75" t="s">
        <v>69</v>
      </c>
      <c r="H75">
        <f>SUM(H60:H74)</f>
        <v>0</v>
      </c>
    </row>
    <row r="77" spans="1:8" x14ac:dyDescent="0.5">
      <c r="A77" t="s">
        <v>66</v>
      </c>
      <c r="D77" t="s">
        <v>67</v>
      </c>
      <c r="G77" t="s">
        <v>68</v>
      </c>
    </row>
    <row r="78" spans="1:8" x14ac:dyDescent="0.35">
      <c r="A78" t="s">
        <v>28</v>
      </c>
      <c r="B78" t="s">
        <v>29</v>
      </c>
      <c r="D78" t="s">
        <v>28</v>
      </c>
      <c r="E78" t="s">
        <v>29</v>
      </c>
      <c r="G78" t="s">
        <v>28</v>
      </c>
      <c r="H78" t="s">
        <v>29</v>
      </c>
    </row>
    <row r="79" spans="1:8" x14ac:dyDescent="0.35">
      <c r="A79" t="s">
        <v>57</v>
      </c>
      <c r="B79">
        <f t="shared" ref="B79:B93" si="3">B41+B60</f>
        <v>0</v>
      </c>
      <c r="C79" s="1">
        <f>B79/B$94</f>
        <v>0</v>
      </c>
      <c r="D79" t="s">
        <v>57</v>
      </c>
      <c r="E79">
        <f t="shared" ref="E79:E93" si="4">E41+E60</f>
        <v>0</v>
      </c>
      <c r="F79" s="1">
        <f>E79/E$94</f>
        <v>0</v>
      </c>
      <c r="G79" t="s">
        <v>56</v>
      </c>
      <c r="H79">
        <f t="shared" ref="H79:H84" si="5">H41+H60</f>
        <v>0</v>
      </c>
    </row>
    <row r="80" spans="1:8" x14ac:dyDescent="0.35">
      <c r="A80" t="s">
        <v>58</v>
      </c>
      <c r="B80">
        <f t="shared" si="3"/>
        <v>0</v>
      </c>
      <c r="C80" s="1">
        <f t="shared" ref="C80:C94" si="6">B80/B$94</f>
        <v>0</v>
      </c>
      <c r="D80" t="s">
        <v>58</v>
      </c>
      <c r="E80">
        <f t="shared" si="4"/>
        <v>0</v>
      </c>
      <c r="F80" s="1">
        <f t="shared" ref="F80:F94" si="7">E80/E$94</f>
        <v>0</v>
      </c>
      <c r="G80" t="s">
        <v>52</v>
      </c>
      <c r="H80">
        <f t="shared" si="5"/>
        <v>0</v>
      </c>
    </row>
    <row r="81" spans="1:8" x14ac:dyDescent="0.35">
      <c r="A81" t="s">
        <v>46</v>
      </c>
      <c r="B81">
        <f t="shared" si="3"/>
        <v>1</v>
      </c>
      <c r="C81" s="1">
        <f t="shared" si="6"/>
        <v>1.2531328320802004E-3</v>
      </c>
      <c r="D81" t="s">
        <v>46</v>
      </c>
      <c r="E81">
        <f t="shared" si="4"/>
        <v>0</v>
      </c>
      <c r="F81" s="1">
        <f t="shared" si="7"/>
        <v>0</v>
      </c>
      <c r="G81" t="s">
        <v>55</v>
      </c>
      <c r="H81">
        <f t="shared" si="5"/>
        <v>0</v>
      </c>
    </row>
    <row r="82" spans="1:8" x14ac:dyDescent="0.35">
      <c r="A82" t="s">
        <v>59</v>
      </c>
      <c r="B82">
        <f t="shared" si="3"/>
        <v>0</v>
      </c>
      <c r="C82" s="1">
        <f t="shared" si="6"/>
        <v>0</v>
      </c>
      <c r="D82" t="s">
        <v>59</v>
      </c>
      <c r="E82">
        <f t="shared" si="4"/>
        <v>0</v>
      </c>
      <c r="F82" s="1">
        <f t="shared" si="7"/>
        <v>0</v>
      </c>
      <c r="G82" t="s">
        <v>53</v>
      </c>
      <c r="H82">
        <f t="shared" si="5"/>
        <v>0</v>
      </c>
    </row>
    <row r="83" spans="1:8" x14ac:dyDescent="0.35">
      <c r="A83" t="s">
        <v>38</v>
      </c>
      <c r="B83">
        <f t="shared" si="3"/>
        <v>138</v>
      </c>
      <c r="C83" s="1">
        <f t="shared" si="6"/>
        <v>0.17293233082706766</v>
      </c>
      <c r="D83" t="s">
        <v>38</v>
      </c>
      <c r="E83">
        <f t="shared" si="4"/>
        <v>102</v>
      </c>
      <c r="F83" s="1">
        <f t="shared" si="7"/>
        <v>0.23129251700680273</v>
      </c>
      <c r="G83" t="s">
        <v>51</v>
      </c>
      <c r="H83">
        <f t="shared" si="5"/>
        <v>0</v>
      </c>
    </row>
    <row r="84" spans="1:8" x14ac:dyDescent="0.35">
      <c r="A84" t="s">
        <v>39</v>
      </c>
      <c r="B84">
        <f t="shared" si="3"/>
        <v>200</v>
      </c>
      <c r="C84" s="1">
        <f t="shared" si="6"/>
        <v>0.25062656641604009</v>
      </c>
      <c r="D84" t="s">
        <v>39</v>
      </c>
      <c r="E84">
        <f t="shared" si="4"/>
        <v>25</v>
      </c>
      <c r="F84" s="1">
        <f t="shared" si="7"/>
        <v>5.6689342403628121E-2</v>
      </c>
      <c r="G84" t="s">
        <v>54</v>
      </c>
      <c r="H84">
        <f t="shared" si="5"/>
        <v>0</v>
      </c>
    </row>
    <row r="85" spans="1:8" x14ac:dyDescent="0.35">
      <c r="A85" t="s">
        <v>60</v>
      </c>
      <c r="B85">
        <f t="shared" si="3"/>
        <v>0</v>
      </c>
      <c r="C85" s="1">
        <f t="shared" si="6"/>
        <v>0</v>
      </c>
      <c r="D85" t="s">
        <v>60</v>
      </c>
      <c r="E85">
        <f t="shared" si="4"/>
        <v>0</v>
      </c>
      <c r="F85" s="1">
        <f t="shared" si="7"/>
        <v>0</v>
      </c>
    </row>
    <row r="86" spans="1:8" x14ac:dyDescent="0.35">
      <c r="A86" t="s">
        <v>41</v>
      </c>
      <c r="B86">
        <f t="shared" si="3"/>
        <v>0</v>
      </c>
      <c r="C86" s="1">
        <f t="shared" si="6"/>
        <v>0</v>
      </c>
      <c r="D86" t="s">
        <v>41</v>
      </c>
      <c r="E86">
        <f t="shared" si="4"/>
        <v>0</v>
      </c>
      <c r="F86" s="1">
        <f t="shared" si="7"/>
        <v>0</v>
      </c>
    </row>
    <row r="87" spans="1:8" x14ac:dyDescent="0.35">
      <c r="A87" t="s">
        <v>35</v>
      </c>
      <c r="B87">
        <f t="shared" si="3"/>
        <v>130</v>
      </c>
      <c r="C87" s="1">
        <f t="shared" si="6"/>
        <v>0.16290726817042606</v>
      </c>
      <c r="D87" t="s">
        <v>35</v>
      </c>
      <c r="E87">
        <f t="shared" si="4"/>
        <v>61</v>
      </c>
      <c r="F87" s="1">
        <f t="shared" si="7"/>
        <v>0.1383219954648526</v>
      </c>
    </row>
    <row r="88" spans="1:8" x14ac:dyDescent="0.35">
      <c r="A88" t="s">
        <v>33</v>
      </c>
      <c r="B88">
        <f t="shared" si="3"/>
        <v>217</v>
      </c>
      <c r="C88" s="1">
        <f t="shared" si="6"/>
        <v>0.27192982456140352</v>
      </c>
      <c r="D88" t="s">
        <v>33</v>
      </c>
      <c r="E88">
        <f t="shared" si="4"/>
        <v>128</v>
      </c>
      <c r="F88" s="1">
        <f t="shared" si="7"/>
        <v>0.29024943310657597</v>
      </c>
    </row>
    <row r="89" spans="1:8" x14ac:dyDescent="0.35">
      <c r="A89" t="s">
        <v>61</v>
      </c>
      <c r="B89">
        <f t="shared" si="3"/>
        <v>0</v>
      </c>
      <c r="C89" s="1">
        <f t="shared" si="6"/>
        <v>0</v>
      </c>
      <c r="D89" t="s">
        <v>61</v>
      </c>
      <c r="E89">
        <f t="shared" si="4"/>
        <v>0</v>
      </c>
      <c r="F89" s="1">
        <f t="shared" si="7"/>
        <v>0</v>
      </c>
    </row>
    <row r="90" spans="1:8" x14ac:dyDescent="0.35">
      <c r="A90" t="s">
        <v>36</v>
      </c>
      <c r="B90">
        <f t="shared" si="3"/>
        <v>3</v>
      </c>
      <c r="C90" s="1">
        <f t="shared" si="6"/>
        <v>3.7593984962406013E-3</v>
      </c>
      <c r="D90" t="s">
        <v>36</v>
      </c>
      <c r="E90">
        <f t="shared" si="4"/>
        <v>2</v>
      </c>
      <c r="F90" s="1">
        <f t="shared" si="7"/>
        <v>4.5351473922902496E-3</v>
      </c>
    </row>
    <row r="91" spans="1:8" x14ac:dyDescent="0.35">
      <c r="A91" t="s">
        <v>34</v>
      </c>
      <c r="B91">
        <f t="shared" si="3"/>
        <v>107</v>
      </c>
      <c r="C91" s="1">
        <f t="shared" si="6"/>
        <v>0.13408521303258145</v>
      </c>
      <c r="D91" t="s">
        <v>34</v>
      </c>
      <c r="E91">
        <f t="shared" si="4"/>
        <v>122</v>
      </c>
      <c r="F91" s="1">
        <f t="shared" si="7"/>
        <v>0.27664399092970521</v>
      </c>
    </row>
    <row r="92" spans="1:8" x14ac:dyDescent="0.35">
      <c r="A92" t="s">
        <v>62</v>
      </c>
      <c r="B92">
        <f t="shared" si="3"/>
        <v>0</v>
      </c>
      <c r="C92" s="1">
        <f t="shared" si="6"/>
        <v>0</v>
      </c>
      <c r="D92" t="s">
        <v>62</v>
      </c>
      <c r="E92">
        <f t="shared" si="4"/>
        <v>0</v>
      </c>
      <c r="F92" s="1">
        <f t="shared" si="7"/>
        <v>0</v>
      </c>
    </row>
    <row r="93" spans="1:8" x14ac:dyDescent="0.35">
      <c r="A93" t="s">
        <v>37</v>
      </c>
      <c r="B93">
        <f t="shared" si="3"/>
        <v>2</v>
      </c>
      <c r="C93" s="1">
        <f t="shared" si="6"/>
        <v>2.5062656641604009E-3</v>
      </c>
      <c r="D93" t="s">
        <v>37</v>
      </c>
      <c r="E93">
        <f t="shared" si="4"/>
        <v>1</v>
      </c>
      <c r="F93" s="1">
        <f t="shared" si="7"/>
        <v>2.2675736961451248E-3</v>
      </c>
    </row>
    <row r="94" spans="1:8" x14ac:dyDescent="0.35">
      <c r="A94" t="s">
        <v>69</v>
      </c>
      <c r="B94">
        <f>SUM(B79:B93)</f>
        <v>798</v>
      </c>
      <c r="C94" s="1">
        <f t="shared" si="6"/>
        <v>1</v>
      </c>
      <c r="D94" t="s">
        <v>69</v>
      </c>
      <c r="E94">
        <f>SUM(E79:E93)</f>
        <v>441</v>
      </c>
      <c r="F94" s="1">
        <f t="shared" si="7"/>
        <v>1</v>
      </c>
      <c r="G94" t="s">
        <v>69</v>
      </c>
      <c r="H94">
        <f>SUM(H79:H93)</f>
        <v>0</v>
      </c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opLeftCell="A67" workbookViewId="0">
      <selection activeCell="E79" sqref="E79:F94"/>
    </sheetView>
  </sheetViews>
  <sheetFormatPr baseColWidth="10" defaultRowHeight="14.5" x14ac:dyDescent="0.35"/>
  <sheetData>
    <row r="1" spans="1:8" x14ac:dyDescent="0.5">
      <c r="A1" t="s">
        <v>27</v>
      </c>
      <c r="D1" t="s">
        <v>32</v>
      </c>
      <c r="G1" t="s">
        <v>43</v>
      </c>
    </row>
    <row r="2" spans="1:8" x14ac:dyDescent="0.5">
      <c r="A2" t="s">
        <v>28</v>
      </c>
      <c r="B2" t="s">
        <v>29</v>
      </c>
      <c r="D2" t="s">
        <v>28</v>
      </c>
      <c r="E2" t="s">
        <v>29</v>
      </c>
      <c r="G2" t="s">
        <v>28</v>
      </c>
      <c r="H2" t="s">
        <v>29</v>
      </c>
    </row>
    <row r="3" spans="1:8" x14ac:dyDescent="0.5">
      <c r="A3" t="s">
        <v>57</v>
      </c>
      <c r="B3">
        <v>0</v>
      </c>
      <c r="D3" t="s">
        <v>57</v>
      </c>
      <c r="E3">
        <v>0</v>
      </c>
      <c r="G3" t="s">
        <v>56</v>
      </c>
      <c r="H3">
        <v>0</v>
      </c>
    </row>
    <row r="4" spans="1:8" x14ac:dyDescent="0.5">
      <c r="A4" t="s">
        <v>58</v>
      </c>
      <c r="B4">
        <v>0</v>
      </c>
      <c r="D4" t="s">
        <v>58</v>
      </c>
      <c r="E4">
        <v>0</v>
      </c>
      <c r="G4" t="s">
        <v>52</v>
      </c>
      <c r="H4">
        <v>0</v>
      </c>
    </row>
    <row r="5" spans="1:8" x14ac:dyDescent="0.5">
      <c r="A5" t="s">
        <v>46</v>
      </c>
      <c r="B5">
        <v>0</v>
      </c>
      <c r="D5" t="s">
        <v>46</v>
      </c>
      <c r="E5">
        <v>1</v>
      </c>
      <c r="G5" t="s">
        <v>55</v>
      </c>
      <c r="H5">
        <v>0</v>
      </c>
    </row>
    <row r="6" spans="1:8" x14ac:dyDescent="0.5">
      <c r="A6" t="s">
        <v>59</v>
      </c>
      <c r="B6">
        <v>0</v>
      </c>
      <c r="D6" t="s">
        <v>59</v>
      </c>
      <c r="E6">
        <v>0</v>
      </c>
      <c r="G6" t="s">
        <v>53</v>
      </c>
      <c r="H6">
        <v>0</v>
      </c>
    </row>
    <row r="7" spans="1:8" x14ac:dyDescent="0.5">
      <c r="A7" t="s">
        <v>38</v>
      </c>
      <c r="B7">
        <v>158</v>
      </c>
      <c r="D7" t="s">
        <v>38</v>
      </c>
      <c r="E7">
        <v>131</v>
      </c>
      <c r="G7" t="s">
        <v>51</v>
      </c>
      <c r="H7">
        <v>0</v>
      </c>
    </row>
    <row r="8" spans="1:8" x14ac:dyDescent="0.5">
      <c r="A8" t="s">
        <v>39</v>
      </c>
      <c r="B8">
        <v>107</v>
      </c>
      <c r="D8" t="s">
        <v>39</v>
      </c>
      <c r="E8">
        <v>10</v>
      </c>
      <c r="G8" t="s">
        <v>54</v>
      </c>
      <c r="H8">
        <v>0</v>
      </c>
    </row>
    <row r="9" spans="1:8" x14ac:dyDescent="0.5">
      <c r="A9" t="s">
        <v>60</v>
      </c>
      <c r="B9">
        <v>0</v>
      </c>
      <c r="D9" t="s">
        <v>60</v>
      </c>
      <c r="E9">
        <v>0</v>
      </c>
    </row>
    <row r="10" spans="1:8" x14ac:dyDescent="0.5">
      <c r="A10" t="s">
        <v>41</v>
      </c>
      <c r="B10">
        <v>0</v>
      </c>
      <c r="D10" t="s">
        <v>41</v>
      </c>
      <c r="E10">
        <v>0</v>
      </c>
    </row>
    <row r="11" spans="1:8" x14ac:dyDescent="0.5">
      <c r="A11" t="s">
        <v>35</v>
      </c>
      <c r="B11">
        <v>116</v>
      </c>
      <c r="D11" t="s">
        <v>35</v>
      </c>
      <c r="E11">
        <v>88</v>
      </c>
    </row>
    <row r="12" spans="1:8" x14ac:dyDescent="0.5">
      <c r="A12" t="s">
        <v>33</v>
      </c>
      <c r="B12">
        <v>204</v>
      </c>
      <c r="D12" t="s">
        <v>33</v>
      </c>
      <c r="E12">
        <v>168</v>
      </c>
    </row>
    <row r="13" spans="1:8" x14ac:dyDescent="0.5">
      <c r="A13" t="s">
        <v>61</v>
      </c>
      <c r="B13">
        <v>0</v>
      </c>
      <c r="D13" t="s">
        <v>61</v>
      </c>
      <c r="E13">
        <v>0</v>
      </c>
    </row>
    <row r="14" spans="1:8" x14ac:dyDescent="0.5">
      <c r="A14" t="s">
        <v>36</v>
      </c>
      <c r="B14">
        <v>2</v>
      </c>
      <c r="D14" t="s">
        <v>36</v>
      </c>
      <c r="E14">
        <v>2</v>
      </c>
    </row>
    <row r="15" spans="1:8" x14ac:dyDescent="0.5">
      <c r="A15" t="s">
        <v>34</v>
      </c>
      <c r="B15">
        <v>115</v>
      </c>
      <c r="D15" t="s">
        <v>34</v>
      </c>
      <c r="E15">
        <v>124</v>
      </c>
    </row>
    <row r="16" spans="1:8" x14ac:dyDescent="0.5">
      <c r="A16" t="s">
        <v>62</v>
      </c>
      <c r="B16">
        <v>0</v>
      </c>
      <c r="D16" t="s">
        <v>62</v>
      </c>
      <c r="E16">
        <v>0</v>
      </c>
    </row>
    <row r="17" spans="1:8" x14ac:dyDescent="0.5">
      <c r="A17" t="s">
        <v>37</v>
      </c>
      <c r="B17">
        <v>5</v>
      </c>
      <c r="D17" t="s">
        <v>37</v>
      </c>
      <c r="E17">
        <v>3</v>
      </c>
    </row>
    <row r="18" spans="1:8" x14ac:dyDescent="0.5">
      <c r="A18" t="s">
        <v>69</v>
      </c>
      <c r="B18">
        <f>SUM(B3:B17)</f>
        <v>707</v>
      </c>
      <c r="D18" t="s">
        <v>69</v>
      </c>
      <c r="E18">
        <f>SUM(E3:E17)</f>
        <v>527</v>
      </c>
      <c r="G18" t="s">
        <v>69</v>
      </c>
      <c r="H18">
        <f>SUM(H3:H17)</f>
        <v>0</v>
      </c>
    </row>
    <row r="20" spans="1:8" x14ac:dyDescent="0.5">
      <c r="A20" t="s">
        <v>30</v>
      </c>
      <c r="D20" t="s">
        <v>40</v>
      </c>
      <c r="G20" t="s">
        <v>44</v>
      </c>
    </row>
    <row r="21" spans="1:8" x14ac:dyDescent="0.5">
      <c r="A21" t="s">
        <v>28</v>
      </c>
      <c r="B21" t="s">
        <v>29</v>
      </c>
      <c r="D21" t="s">
        <v>28</v>
      </c>
      <c r="E21" t="s">
        <v>29</v>
      </c>
      <c r="G21" t="s">
        <v>28</v>
      </c>
      <c r="H21" t="s">
        <v>29</v>
      </c>
    </row>
    <row r="22" spans="1:8" x14ac:dyDescent="0.5">
      <c r="A22" t="s">
        <v>57</v>
      </c>
      <c r="B22">
        <v>0</v>
      </c>
      <c r="D22" t="s">
        <v>57</v>
      </c>
      <c r="E22">
        <v>0</v>
      </c>
      <c r="G22" t="s">
        <v>56</v>
      </c>
      <c r="H22">
        <v>0</v>
      </c>
    </row>
    <row r="23" spans="1:8" x14ac:dyDescent="0.5">
      <c r="A23" t="s">
        <v>58</v>
      </c>
      <c r="B23">
        <v>0</v>
      </c>
      <c r="D23" t="s">
        <v>58</v>
      </c>
      <c r="E23">
        <v>0</v>
      </c>
      <c r="G23" t="s">
        <v>52</v>
      </c>
      <c r="H23">
        <v>0</v>
      </c>
    </row>
    <row r="24" spans="1:8" x14ac:dyDescent="0.5">
      <c r="A24" t="s">
        <v>46</v>
      </c>
      <c r="B24">
        <v>0</v>
      </c>
      <c r="D24" t="s">
        <v>46</v>
      </c>
      <c r="E24">
        <v>0</v>
      </c>
      <c r="G24" t="s">
        <v>55</v>
      </c>
      <c r="H24">
        <v>0</v>
      </c>
    </row>
    <row r="25" spans="1:8" x14ac:dyDescent="0.5">
      <c r="A25" t="s">
        <v>59</v>
      </c>
      <c r="B25">
        <v>0</v>
      </c>
      <c r="D25" t="s">
        <v>59</v>
      </c>
      <c r="E25">
        <v>0</v>
      </c>
      <c r="G25" t="s">
        <v>53</v>
      </c>
      <c r="H25">
        <v>0</v>
      </c>
    </row>
    <row r="26" spans="1:8" x14ac:dyDescent="0.5">
      <c r="A26" t="s">
        <v>38</v>
      </c>
      <c r="B26">
        <v>7</v>
      </c>
      <c r="D26" t="s">
        <v>38</v>
      </c>
      <c r="E26">
        <v>2</v>
      </c>
      <c r="G26" t="s">
        <v>51</v>
      </c>
      <c r="H26">
        <v>0</v>
      </c>
    </row>
    <row r="27" spans="1:8" x14ac:dyDescent="0.5">
      <c r="A27" t="s">
        <v>39</v>
      </c>
      <c r="B27">
        <v>2</v>
      </c>
      <c r="D27" t="s">
        <v>39</v>
      </c>
      <c r="E27">
        <v>0</v>
      </c>
      <c r="G27" t="s">
        <v>54</v>
      </c>
      <c r="H27">
        <v>0</v>
      </c>
    </row>
    <row r="28" spans="1:8" x14ac:dyDescent="0.5">
      <c r="A28" t="s">
        <v>60</v>
      </c>
      <c r="B28">
        <v>0</v>
      </c>
      <c r="D28" t="s">
        <v>60</v>
      </c>
      <c r="E28">
        <v>0</v>
      </c>
    </row>
    <row r="29" spans="1:8" x14ac:dyDescent="0.5">
      <c r="A29" t="s">
        <v>41</v>
      </c>
      <c r="B29">
        <v>0</v>
      </c>
      <c r="D29" t="s">
        <v>41</v>
      </c>
      <c r="E29">
        <v>0</v>
      </c>
    </row>
    <row r="30" spans="1:8" x14ac:dyDescent="0.5">
      <c r="A30" t="s">
        <v>35</v>
      </c>
      <c r="B30">
        <v>13</v>
      </c>
      <c r="D30" t="s">
        <v>35</v>
      </c>
      <c r="E30">
        <v>4</v>
      </c>
    </row>
    <row r="31" spans="1:8" x14ac:dyDescent="0.5">
      <c r="A31" t="s">
        <v>33</v>
      </c>
      <c r="B31">
        <v>9</v>
      </c>
      <c r="D31" t="s">
        <v>33</v>
      </c>
      <c r="E31">
        <v>5</v>
      </c>
    </row>
    <row r="32" spans="1:8" x14ac:dyDescent="0.5">
      <c r="A32" t="s">
        <v>61</v>
      </c>
      <c r="B32">
        <v>0</v>
      </c>
      <c r="D32" t="s">
        <v>61</v>
      </c>
      <c r="E32">
        <v>0</v>
      </c>
    </row>
    <row r="33" spans="1:8" x14ac:dyDescent="0.5">
      <c r="A33" t="s">
        <v>36</v>
      </c>
      <c r="B33">
        <v>0</v>
      </c>
      <c r="D33" t="s">
        <v>36</v>
      </c>
      <c r="E33">
        <v>0</v>
      </c>
    </row>
    <row r="34" spans="1:8" x14ac:dyDescent="0.5">
      <c r="A34" t="s">
        <v>34</v>
      </c>
      <c r="B34">
        <v>0</v>
      </c>
      <c r="D34" t="s">
        <v>34</v>
      </c>
      <c r="E34">
        <v>0</v>
      </c>
    </row>
    <row r="35" spans="1:8" x14ac:dyDescent="0.5">
      <c r="A35" t="s">
        <v>62</v>
      </c>
      <c r="B35">
        <v>0</v>
      </c>
      <c r="D35" t="s">
        <v>62</v>
      </c>
      <c r="E35">
        <v>0</v>
      </c>
    </row>
    <row r="36" spans="1:8" x14ac:dyDescent="0.5">
      <c r="A36" t="s">
        <v>37</v>
      </c>
      <c r="B36">
        <v>1</v>
      </c>
      <c r="D36" t="s">
        <v>37</v>
      </c>
      <c r="E36">
        <v>0</v>
      </c>
    </row>
    <row r="37" spans="1:8" x14ac:dyDescent="0.5">
      <c r="A37" t="s">
        <v>69</v>
      </c>
      <c r="B37">
        <f>SUM(B22:B36)</f>
        <v>32</v>
      </c>
      <c r="D37" t="s">
        <v>69</v>
      </c>
      <c r="E37">
        <f>SUM(E22:E36)</f>
        <v>11</v>
      </c>
      <c r="G37" t="s">
        <v>69</v>
      </c>
      <c r="H37">
        <f>SUM(H22:H36)</f>
        <v>0</v>
      </c>
    </row>
    <row r="39" spans="1:8" x14ac:dyDescent="0.5">
      <c r="A39" t="s">
        <v>31</v>
      </c>
      <c r="D39" t="s">
        <v>42</v>
      </c>
      <c r="G39" t="s">
        <v>45</v>
      </c>
    </row>
    <row r="40" spans="1:8" x14ac:dyDescent="0.5">
      <c r="A40" t="s">
        <v>28</v>
      </c>
      <c r="B40" t="s">
        <v>29</v>
      </c>
      <c r="D40" t="s">
        <v>28</v>
      </c>
      <c r="E40" t="s">
        <v>29</v>
      </c>
      <c r="G40" t="s">
        <v>28</v>
      </c>
      <c r="H40" t="s">
        <v>29</v>
      </c>
    </row>
    <row r="41" spans="1:8" x14ac:dyDescent="0.5">
      <c r="A41" t="s">
        <v>57</v>
      </c>
      <c r="B41">
        <v>0</v>
      </c>
      <c r="D41" t="s">
        <v>57</v>
      </c>
      <c r="E41">
        <v>0</v>
      </c>
      <c r="G41" t="s">
        <v>56</v>
      </c>
      <c r="H41">
        <v>0</v>
      </c>
    </row>
    <row r="42" spans="1:8" x14ac:dyDescent="0.5">
      <c r="A42" t="s">
        <v>58</v>
      </c>
      <c r="B42">
        <v>0</v>
      </c>
      <c r="D42" t="s">
        <v>58</v>
      </c>
      <c r="E42">
        <v>0</v>
      </c>
      <c r="G42" t="s">
        <v>52</v>
      </c>
      <c r="H42">
        <v>0</v>
      </c>
    </row>
    <row r="43" spans="1:8" x14ac:dyDescent="0.5">
      <c r="A43" t="s">
        <v>46</v>
      </c>
      <c r="B43">
        <v>0</v>
      </c>
      <c r="D43" t="s">
        <v>46</v>
      </c>
      <c r="E43">
        <v>0</v>
      </c>
      <c r="G43" t="s">
        <v>55</v>
      </c>
      <c r="H43">
        <v>0</v>
      </c>
    </row>
    <row r="44" spans="1:8" x14ac:dyDescent="0.5">
      <c r="A44" t="s">
        <v>59</v>
      </c>
      <c r="B44">
        <v>0</v>
      </c>
      <c r="D44" t="s">
        <v>59</v>
      </c>
      <c r="E44">
        <v>0</v>
      </c>
      <c r="G44" t="s">
        <v>53</v>
      </c>
      <c r="H44">
        <v>0</v>
      </c>
    </row>
    <row r="45" spans="1:8" x14ac:dyDescent="0.5">
      <c r="A45" t="s">
        <v>38</v>
      </c>
      <c r="B45">
        <v>4</v>
      </c>
      <c r="D45" t="s">
        <v>38</v>
      </c>
      <c r="E45">
        <v>14</v>
      </c>
      <c r="G45" t="s">
        <v>51</v>
      </c>
      <c r="H45">
        <v>0</v>
      </c>
    </row>
    <row r="46" spans="1:8" x14ac:dyDescent="0.5">
      <c r="A46" t="s">
        <v>39</v>
      </c>
      <c r="B46">
        <v>1</v>
      </c>
      <c r="D46" t="s">
        <v>39</v>
      </c>
      <c r="E46">
        <v>1</v>
      </c>
      <c r="G46" t="s">
        <v>54</v>
      </c>
      <c r="H46">
        <v>0</v>
      </c>
    </row>
    <row r="47" spans="1:8" x14ac:dyDescent="0.5">
      <c r="A47" t="s">
        <v>60</v>
      </c>
      <c r="B47">
        <v>0</v>
      </c>
      <c r="D47" t="s">
        <v>60</v>
      </c>
      <c r="E47">
        <v>0</v>
      </c>
    </row>
    <row r="48" spans="1:8" x14ac:dyDescent="0.5">
      <c r="A48" t="s">
        <v>41</v>
      </c>
      <c r="B48">
        <v>1</v>
      </c>
      <c r="D48" t="s">
        <v>41</v>
      </c>
      <c r="E48">
        <v>0</v>
      </c>
    </row>
    <row r="49" spans="1:8" x14ac:dyDescent="0.5">
      <c r="A49" t="s">
        <v>35</v>
      </c>
      <c r="B49">
        <v>8</v>
      </c>
      <c r="D49" t="s">
        <v>35</v>
      </c>
      <c r="E49">
        <v>11</v>
      </c>
    </row>
    <row r="50" spans="1:8" x14ac:dyDescent="0.5">
      <c r="A50" t="s">
        <v>33</v>
      </c>
      <c r="B50">
        <v>12</v>
      </c>
      <c r="D50" t="s">
        <v>33</v>
      </c>
      <c r="E50">
        <v>27</v>
      </c>
    </row>
    <row r="51" spans="1:8" x14ac:dyDescent="0.5">
      <c r="A51" t="s">
        <v>61</v>
      </c>
      <c r="B51">
        <v>0</v>
      </c>
      <c r="D51" t="s">
        <v>61</v>
      </c>
      <c r="E51">
        <v>0</v>
      </c>
    </row>
    <row r="52" spans="1:8" x14ac:dyDescent="0.5">
      <c r="A52" t="s">
        <v>36</v>
      </c>
      <c r="B52">
        <v>0</v>
      </c>
      <c r="D52" t="s">
        <v>36</v>
      </c>
      <c r="E52">
        <v>0</v>
      </c>
    </row>
    <row r="53" spans="1:8" x14ac:dyDescent="0.5">
      <c r="A53" t="s">
        <v>34</v>
      </c>
      <c r="B53">
        <v>2</v>
      </c>
      <c r="D53" t="s">
        <v>34</v>
      </c>
      <c r="E53">
        <v>5</v>
      </c>
    </row>
    <row r="54" spans="1:8" x14ac:dyDescent="0.5">
      <c r="A54" t="s">
        <v>62</v>
      </c>
      <c r="B54">
        <v>0</v>
      </c>
      <c r="D54" t="s">
        <v>62</v>
      </c>
      <c r="E54">
        <v>0</v>
      </c>
    </row>
    <row r="55" spans="1:8" x14ac:dyDescent="0.5">
      <c r="A55" t="s">
        <v>37</v>
      </c>
      <c r="B55">
        <v>0</v>
      </c>
      <c r="D55" t="s">
        <v>37</v>
      </c>
      <c r="E55">
        <v>0</v>
      </c>
    </row>
    <row r="56" spans="1:8" x14ac:dyDescent="0.5">
      <c r="A56" t="s">
        <v>69</v>
      </c>
      <c r="B56">
        <f>SUM(B41:B55)</f>
        <v>28</v>
      </c>
      <c r="D56" t="s">
        <v>69</v>
      </c>
      <c r="E56">
        <f>SUM(E41:E55)</f>
        <v>58</v>
      </c>
      <c r="G56" t="s">
        <v>69</v>
      </c>
      <c r="H56">
        <f>SUM(H41:H55)</f>
        <v>0</v>
      </c>
    </row>
    <row r="58" spans="1:8" x14ac:dyDescent="0.5">
      <c r="A58" t="s">
        <v>63</v>
      </c>
      <c r="D58" t="s">
        <v>64</v>
      </c>
      <c r="G58" t="s">
        <v>65</v>
      </c>
    </row>
    <row r="59" spans="1:8" x14ac:dyDescent="0.5">
      <c r="A59" t="s">
        <v>28</v>
      </c>
      <c r="B59" t="s">
        <v>29</v>
      </c>
      <c r="D59" t="s">
        <v>28</v>
      </c>
      <c r="E59" t="s">
        <v>29</v>
      </c>
      <c r="G59" t="s">
        <v>28</v>
      </c>
      <c r="H59" t="s">
        <v>29</v>
      </c>
    </row>
    <row r="60" spans="1:8" x14ac:dyDescent="0.5">
      <c r="A60" t="s">
        <v>57</v>
      </c>
      <c r="B60">
        <f t="shared" ref="B60:B74" si="0">B3+B22</f>
        <v>0</v>
      </c>
      <c r="D60" t="s">
        <v>57</v>
      </c>
      <c r="E60">
        <f t="shared" ref="E60:E74" si="1">E3+E22</f>
        <v>0</v>
      </c>
      <c r="G60" t="s">
        <v>56</v>
      </c>
      <c r="H60">
        <f t="shared" ref="H60:H65" si="2">H3+H22</f>
        <v>0</v>
      </c>
    </row>
    <row r="61" spans="1:8" x14ac:dyDescent="0.5">
      <c r="A61" t="s">
        <v>58</v>
      </c>
      <c r="B61">
        <f t="shared" si="0"/>
        <v>0</v>
      </c>
      <c r="D61" t="s">
        <v>58</v>
      </c>
      <c r="E61">
        <f t="shared" si="1"/>
        <v>0</v>
      </c>
      <c r="G61" t="s">
        <v>52</v>
      </c>
      <c r="H61">
        <f t="shared" si="2"/>
        <v>0</v>
      </c>
    </row>
    <row r="62" spans="1:8" x14ac:dyDescent="0.5">
      <c r="A62" t="s">
        <v>46</v>
      </c>
      <c r="B62">
        <f t="shared" si="0"/>
        <v>0</v>
      </c>
      <c r="D62" t="s">
        <v>46</v>
      </c>
      <c r="E62">
        <f t="shared" si="1"/>
        <v>1</v>
      </c>
      <c r="G62" t="s">
        <v>55</v>
      </c>
      <c r="H62">
        <f t="shared" si="2"/>
        <v>0</v>
      </c>
    </row>
    <row r="63" spans="1:8" x14ac:dyDescent="0.5">
      <c r="A63" t="s">
        <v>59</v>
      </c>
      <c r="B63">
        <f t="shared" si="0"/>
        <v>0</v>
      </c>
      <c r="D63" t="s">
        <v>59</v>
      </c>
      <c r="E63">
        <f t="shared" si="1"/>
        <v>0</v>
      </c>
      <c r="G63" t="s">
        <v>53</v>
      </c>
      <c r="H63">
        <f t="shared" si="2"/>
        <v>0</v>
      </c>
    </row>
    <row r="64" spans="1:8" x14ac:dyDescent="0.5">
      <c r="A64" t="s">
        <v>38</v>
      </c>
      <c r="B64">
        <f t="shared" si="0"/>
        <v>165</v>
      </c>
      <c r="D64" t="s">
        <v>38</v>
      </c>
      <c r="E64">
        <f t="shared" si="1"/>
        <v>133</v>
      </c>
      <c r="G64" t="s">
        <v>51</v>
      </c>
      <c r="H64">
        <f t="shared" si="2"/>
        <v>0</v>
      </c>
    </row>
    <row r="65" spans="1:8" x14ac:dyDescent="0.5">
      <c r="A65" t="s">
        <v>39</v>
      </c>
      <c r="B65">
        <f t="shared" si="0"/>
        <v>109</v>
      </c>
      <c r="D65" t="s">
        <v>39</v>
      </c>
      <c r="E65">
        <f t="shared" si="1"/>
        <v>10</v>
      </c>
      <c r="G65" t="s">
        <v>54</v>
      </c>
      <c r="H65">
        <f t="shared" si="2"/>
        <v>0</v>
      </c>
    </row>
    <row r="66" spans="1:8" x14ac:dyDescent="0.5">
      <c r="A66" t="s">
        <v>60</v>
      </c>
      <c r="B66">
        <f t="shared" si="0"/>
        <v>0</v>
      </c>
      <c r="D66" t="s">
        <v>60</v>
      </c>
      <c r="E66">
        <f t="shared" si="1"/>
        <v>0</v>
      </c>
    </row>
    <row r="67" spans="1:8" x14ac:dyDescent="0.5">
      <c r="A67" t="s">
        <v>41</v>
      </c>
      <c r="B67">
        <f t="shared" si="0"/>
        <v>0</v>
      </c>
      <c r="D67" t="s">
        <v>41</v>
      </c>
      <c r="E67">
        <f t="shared" si="1"/>
        <v>0</v>
      </c>
    </row>
    <row r="68" spans="1:8" x14ac:dyDescent="0.5">
      <c r="A68" t="s">
        <v>35</v>
      </c>
      <c r="B68">
        <f t="shared" si="0"/>
        <v>129</v>
      </c>
      <c r="D68" t="s">
        <v>35</v>
      </c>
      <c r="E68">
        <f t="shared" si="1"/>
        <v>92</v>
      </c>
    </row>
    <row r="69" spans="1:8" x14ac:dyDescent="0.5">
      <c r="A69" t="s">
        <v>33</v>
      </c>
      <c r="B69">
        <f t="shared" si="0"/>
        <v>213</v>
      </c>
      <c r="D69" t="s">
        <v>33</v>
      </c>
      <c r="E69">
        <f t="shared" si="1"/>
        <v>173</v>
      </c>
    </row>
    <row r="70" spans="1:8" x14ac:dyDescent="0.5">
      <c r="A70" t="s">
        <v>61</v>
      </c>
      <c r="B70">
        <f t="shared" si="0"/>
        <v>0</v>
      </c>
      <c r="D70" t="s">
        <v>61</v>
      </c>
      <c r="E70">
        <f t="shared" si="1"/>
        <v>0</v>
      </c>
    </row>
    <row r="71" spans="1:8" x14ac:dyDescent="0.5">
      <c r="A71" t="s">
        <v>36</v>
      </c>
      <c r="B71">
        <f t="shared" si="0"/>
        <v>2</v>
      </c>
      <c r="D71" t="s">
        <v>36</v>
      </c>
      <c r="E71">
        <f t="shared" si="1"/>
        <v>2</v>
      </c>
    </row>
    <row r="72" spans="1:8" x14ac:dyDescent="0.5">
      <c r="A72" t="s">
        <v>34</v>
      </c>
      <c r="B72">
        <f t="shared" si="0"/>
        <v>115</v>
      </c>
      <c r="D72" t="s">
        <v>34</v>
      </c>
      <c r="E72">
        <f t="shared" si="1"/>
        <v>124</v>
      </c>
    </row>
    <row r="73" spans="1:8" x14ac:dyDescent="0.5">
      <c r="A73" t="s">
        <v>62</v>
      </c>
      <c r="B73">
        <f t="shared" si="0"/>
        <v>0</v>
      </c>
      <c r="D73" t="s">
        <v>62</v>
      </c>
      <c r="E73">
        <f t="shared" si="1"/>
        <v>0</v>
      </c>
    </row>
    <row r="74" spans="1:8" x14ac:dyDescent="0.5">
      <c r="A74" t="s">
        <v>37</v>
      </c>
      <c r="B74">
        <f t="shared" si="0"/>
        <v>6</v>
      </c>
      <c r="D74" t="s">
        <v>37</v>
      </c>
      <c r="E74">
        <f t="shared" si="1"/>
        <v>3</v>
      </c>
    </row>
    <row r="75" spans="1:8" x14ac:dyDescent="0.5">
      <c r="A75" t="s">
        <v>69</v>
      </c>
      <c r="B75">
        <f>SUM(B60:B74)</f>
        <v>739</v>
      </c>
      <c r="D75" t="s">
        <v>69</v>
      </c>
      <c r="E75">
        <f>SUM(E60:E74)</f>
        <v>538</v>
      </c>
      <c r="G75" t="s">
        <v>69</v>
      </c>
      <c r="H75">
        <f>SUM(H60:H74)</f>
        <v>0</v>
      </c>
    </row>
    <row r="77" spans="1:8" x14ac:dyDescent="0.5">
      <c r="A77" t="s">
        <v>66</v>
      </c>
      <c r="D77" t="s">
        <v>67</v>
      </c>
      <c r="G77" t="s">
        <v>68</v>
      </c>
    </row>
    <row r="78" spans="1:8" x14ac:dyDescent="0.35">
      <c r="A78" t="s">
        <v>28</v>
      </c>
      <c r="B78" t="s">
        <v>29</v>
      </c>
      <c r="D78" t="s">
        <v>28</v>
      </c>
      <c r="E78" t="s">
        <v>29</v>
      </c>
      <c r="G78" t="s">
        <v>28</v>
      </c>
      <c r="H78" t="s">
        <v>29</v>
      </c>
    </row>
    <row r="79" spans="1:8" x14ac:dyDescent="0.35">
      <c r="A79" t="s">
        <v>57</v>
      </c>
      <c r="B79">
        <f t="shared" ref="B79:B93" si="3">B41+B60</f>
        <v>0</v>
      </c>
      <c r="C79" s="1">
        <f>B79/B$94</f>
        <v>0</v>
      </c>
      <c r="D79" t="s">
        <v>57</v>
      </c>
      <c r="E79">
        <f t="shared" ref="E79:E93" si="4">E41+E60</f>
        <v>0</v>
      </c>
      <c r="F79" s="1">
        <f>E79/E$94</f>
        <v>0</v>
      </c>
      <c r="G79" t="s">
        <v>56</v>
      </c>
      <c r="H79">
        <f t="shared" ref="H79:H84" si="5">H41+H60</f>
        <v>0</v>
      </c>
    </row>
    <row r="80" spans="1:8" x14ac:dyDescent="0.35">
      <c r="A80" t="s">
        <v>58</v>
      </c>
      <c r="B80">
        <f t="shared" si="3"/>
        <v>0</v>
      </c>
      <c r="C80" s="1">
        <f t="shared" ref="C80:C94" si="6">B80/B$94</f>
        <v>0</v>
      </c>
      <c r="D80" t="s">
        <v>58</v>
      </c>
      <c r="E80">
        <f t="shared" si="4"/>
        <v>0</v>
      </c>
      <c r="F80" s="1">
        <f t="shared" ref="F80:F94" si="7">E80/E$94</f>
        <v>0</v>
      </c>
      <c r="G80" t="s">
        <v>52</v>
      </c>
      <c r="H80">
        <f t="shared" si="5"/>
        <v>0</v>
      </c>
    </row>
    <row r="81" spans="1:8" x14ac:dyDescent="0.35">
      <c r="A81" t="s">
        <v>46</v>
      </c>
      <c r="B81">
        <f t="shared" si="3"/>
        <v>0</v>
      </c>
      <c r="C81" s="1">
        <f t="shared" si="6"/>
        <v>0</v>
      </c>
      <c r="D81" t="s">
        <v>46</v>
      </c>
      <c r="E81">
        <f t="shared" si="4"/>
        <v>1</v>
      </c>
      <c r="F81" s="1">
        <f t="shared" si="7"/>
        <v>1.6778523489932886E-3</v>
      </c>
      <c r="G81" t="s">
        <v>55</v>
      </c>
      <c r="H81">
        <f t="shared" si="5"/>
        <v>0</v>
      </c>
    </row>
    <row r="82" spans="1:8" x14ac:dyDescent="0.35">
      <c r="A82" t="s">
        <v>59</v>
      </c>
      <c r="B82">
        <f t="shared" si="3"/>
        <v>0</v>
      </c>
      <c r="C82" s="1">
        <f t="shared" si="6"/>
        <v>0</v>
      </c>
      <c r="D82" t="s">
        <v>59</v>
      </c>
      <c r="E82">
        <f t="shared" si="4"/>
        <v>0</v>
      </c>
      <c r="F82" s="1">
        <f t="shared" si="7"/>
        <v>0</v>
      </c>
      <c r="G82" t="s">
        <v>53</v>
      </c>
      <c r="H82">
        <f t="shared" si="5"/>
        <v>0</v>
      </c>
    </row>
    <row r="83" spans="1:8" x14ac:dyDescent="0.35">
      <c r="A83" t="s">
        <v>38</v>
      </c>
      <c r="B83">
        <f t="shared" si="3"/>
        <v>169</v>
      </c>
      <c r="C83" s="1">
        <f t="shared" si="6"/>
        <v>0.22033898305084745</v>
      </c>
      <c r="D83" t="s">
        <v>38</v>
      </c>
      <c r="E83">
        <f t="shared" si="4"/>
        <v>147</v>
      </c>
      <c r="F83" s="1">
        <f t="shared" si="7"/>
        <v>0.24664429530201343</v>
      </c>
      <c r="G83" t="s">
        <v>51</v>
      </c>
      <c r="H83">
        <f t="shared" si="5"/>
        <v>0</v>
      </c>
    </row>
    <row r="84" spans="1:8" x14ac:dyDescent="0.35">
      <c r="A84" t="s">
        <v>39</v>
      </c>
      <c r="B84">
        <f t="shared" si="3"/>
        <v>110</v>
      </c>
      <c r="C84" s="1">
        <f t="shared" si="6"/>
        <v>0.14341590612777053</v>
      </c>
      <c r="D84" t="s">
        <v>39</v>
      </c>
      <c r="E84">
        <f t="shared" si="4"/>
        <v>11</v>
      </c>
      <c r="F84" s="1">
        <f t="shared" si="7"/>
        <v>1.8456375838926176E-2</v>
      </c>
      <c r="G84" t="s">
        <v>54</v>
      </c>
      <c r="H84">
        <f t="shared" si="5"/>
        <v>0</v>
      </c>
    </row>
    <row r="85" spans="1:8" x14ac:dyDescent="0.35">
      <c r="A85" t="s">
        <v>60</v>
      </c>
      <c r="B85">
        <f t="shared" si="3"/>
        <v>0</v>
      </c>
      <c r="C85" s="1">
        <f t="shared" si="6"/>
        <v>0</v>
      </c>
      <c r="D85" t="s">
        <v>60</v>
      </c>
      <c r="E85">
        <f t="shared" si="4"/>
        <v>0</v>
      </c>
      <c r="F85" s="1">
        <f t="shared" si="7"/>
        <v>0</v>
      </c>
    </row>
    <row r="86" spans="1:8" x14ac:dyDescent="0.35">
      <c r="A86" t="s">
        <v>41</v>
      </c>
      <c r="B86">
        <f t="shared" si="3"/>
        <v>1</v>
      </c>
      <c r="C86" s="1">
        <f t="shared" si="6"/>
        <v>1.3037809647979139E-3</v>
      </c>
      <c r="D86" t="s">
        <v>41</v>
      </c>
      <c r="E86">
        <f t="shared" si="4"/>
        <v>0</v>
      </c>
      <c r="F86" s="1">
        <f t="shared" si="7"/>
        <v>0</v>
      </c>
    </row>
    <row r="87" spans="1:8" x14ac:dyDescent="0.35">
      <c r="A87" t="s">
        <v>35</v>
      </c>
      <c r="B87">
        <f t="shared" si="3"/>
        <v>137</v>
      </c>
      <c r="C87" s="1">
        <f t="shared" si="6"/>
        <v>0.17861799217731422</v>
      </c>
      <c r="D87" t="s">
        <v>35</v>
      </c>
      <c r="E87">
        <f t="shared" si="4"/>
        <v>103</v>
      </c>
      <c r="F87" s="1">
        <f t="shared" si="7"/>
        <v>0.17281879194630873</v>
      </c>
    </row>
    <row r="88" spans="1:8" x14ac:dyDescent="0.35">
      <c r="A88" t="s">
        <v>33</v>
      </c>
      <c r="B88">
        <f t="shared" si="3"/>
        <v>225</v>
      </c>
      <c r="C88" s="1">
        <f t="shared" si="6"/>
        <v>0.29335071707953064</v>
      </c>
      <c r="D88" t="s">
        <v>33</v>
      </c>
      <c r="E88">
        <f t="shared" si="4"/>
        <v>200</v>
      </c>
      <c r="F88" s="1">
        <f t="shared" si="7"/>
        <v>0.33557046979865773</v>
      </c>
    </row>
    <row r="89" spans="1:8" x14ac:dyDescent="0.35">
      <c r="A89" t="s">
        <v>61</v>
      </c>
      <c r="B89">
        <f t="shared" si="3"/>
        <v>0</v>
      </c>
      <c r="C89" s="1">
        <f t="shared" si="6"/>
        <v>0</v>
      </c>
      <c r="D89" t="s">
        <v>61</v>
      </c>
      <c r="E89">
        <f t="shared" si="4"/>
        <v>0</v>
      </c>
      <c r="F89" s="1">
        <f t="shared" si="7"/>
        <v>0</v>
      </c>
    </row>
    <row r="90" spans="1:8" x14ac:dyDescent="0.35">
      <c r="A90" t="s">
        <v>36</v>
      </c>
      <c r="B90">
        <f t="shared" si="3"/>
        <v>2</v>
      </c>
      <c r="C90" s="1">
        <f t="shared" si="6"/>
        <v>2.6075619295958278E-3</v>
      </c>
      <c r="D90" t="s">
        <v>36</v>
      </c>
      <c r="E90">
        <f t="shared" si="4"/>
        <v>2</v>
      </c>
      <c r="F90" s="1">
        <f t="shared" si="7"/>
        <v>3.3557046979865771E-3</v>
      </c>
    </row>
    <row r="91" spans="1:8" x14ac:dyDescent="0.35">
      <c r="A91" t="s">
        <v>34</v>
      </c>
      <c r="B91">
        <f t="shared" si="3"/>
        <v>117</v>
      </c>
      <c r="C91" s="1">
        <f t="shared" si="6"/>
        <v>0.15254237288135594</v>
      </c>
      <c r="D91" t="s">
        <v>34</v>
      </c>
      <c r="E91">
        <f t="shared" si="4"/>
        <v>129</v>
      </c>
      <c r="F91" s="1">
        <f t="shared" si="7"/>
        <v>0.21644295302013422</v>
      </c>
    </row>
    <row r="92" spans="1:8" x14ac:dyDescent="0.35">
      <c r="A92" t="s">
        <v>62</v>
      </c>
      <c r="B92">
        <f t="shared" si="3"/>
        <v>0</v>
      </c>
      <c r="C92" s="1">
        <f t="shared" si="6"/>
        <v>0</v>
      </c>
      <c r="D92" t="s">
        <v>62</v>
      </c>
      <c r="E92">
        <f t="shared" si="4"/>
        <v>0</v>
      </c>
      <c r="F92" s="1">
        <f t="shared" si="7"/>
        <v>0</v>
      </c>
    </row>
    <row r="93" spans="1:8" x14ac:dyDescent="0.35">
      <c r="A93" t="s">
        <v>37</v>
      </c>
      <c r="B93">
        <f t="shared" si="3"/>
        <v>6</v>
      </c>
      <c r="C93" s="1">
        <f t="shared" si="6"/>
        <v>7.8226857887874843E-3</v>
      </c>
      <c r="D93" t="s">
        <v>37</v>
      </c>
      <c r="E93">
        <f t="shared" si="4"/>
        <v>3</v>
      </c>
      <c r="F93" s="1">
        <f t="shared" si="7"/>
        <v>5.0335570469798654E-3</v>
      </c>
    </row>
    <row r="94" spans="1:8" x14ac:dyDescent="0.35">
      <c r="A94" t="s">
        <v>69</v>
      </c>
      <c r="B94">
        <f>SUM(B79:B93)</f>
        <v>767</v>
      </c>
      <c r="C94" s="1">
        <f t="shared" si="6"/>
        <v>1</v>
      </c>
      <c r="D94" t="s">
        <v>69</v>
      </c>
      <c r="E94">
        <f>SUM(E79:E93)</f>
        <v>596</v>
      </c>
      <c r="F94" s="1">
        <f t="shared" si="7"/>
        <v>1</v>
      </c>
      <c r="G94" t="s">
        <v>69</v>
      </c>
      <c r="H94">
        <f>SUM(H79:H93)</f>
        <v>0</v>
      </c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opLeftCell="A72" zoomScale="115" zoomScaleNormal="115" workbookViewId="0">
      <selection activeCell="E79" sqref="E79:F94"/>
    </sheetView>
  </sheetViews>
  <sheetFormatPr baseColWidth="10" defaultRowHeight="14.5" x14ac:dyDescent="0.35"/>
  <cols>
    <col min="1" max="1" width="14.26953125" customWidth="1"/>
    <col min="4" max="4" width="13.453125" customWidth="1"/>
    <col min="5" max="5" width="13.1796875" customWidth="1"/>
    <col min="7" max="7" width="12.54296875" customWidth="1"/>
    <col min="8" max="8" width="12.7265625" customWidth="1"/>
  </cols>
  <sheetData>
    <row r="1" spans="1:8" x14ac:dyDescent="0.5">
      <c r="A1" t="s">
        <v>27</v>
      </c>
      <c r="D1" t="s">
        <v>32</v>
      </c>
      <c r="G1" t="s">
        <v>43</v>
      </c>
    </row>
    <row r="2" spans="1:8" x14ac:dyDescent="0.5">
      <c r="A2" t="s">
        <v>28</v>
      </c>
      <c r="B2" t="s">
        <v>29</v>
      </c>
      <c r="D2" t="s">
        <v>28</v>
      </c>
      <c r="E2" t="s">
        <v>29</v>
      </c>
      <c r="G2" t="s">
        <v>28</v>
      </c>
      <c r="H2" t="s">
        <v>29</v>
      </c>
    </row>
    <row r="3" spans="1:8" x14ac:dyDescent="0.5">
      <c r="A3" t="s">
        <v>57</v>
      </c>
      <c r="B3">
        <v>0</v>
      </c>
      <c r="D3" t="s">
        <v>57</v>
      </c>
      <c r="E3">
        <v>0</v>
      </c>
      <c r="G3" t="s">
        <v>56</v>
      </c>
      <c r="H3">
        <v>0</v>
      </c>
    </row>
    <row r="4" spans="1:8" x14ac:dyDescent="0.5">
      <c r="A4" t="s">
        <v>58</v>
      </c>
      <c r="B4">
        <v>0</v>
      </c>
      <c r="D4" t="s">
        <v>58</v>
      </c>
      <c r="E4">
        <v>0</v>
      </c>
      <c r="G4" t="s">
        <v>52</v>
      </c>
      <c r="H4">
        <v>0</v>
      </c>
    </row>
    <row r="5" spans="1:8" x14ac:dyDescent="0.5">
      <c r="A5" t="s">
        <v>46</v>
      </c>
      <c r="B5">
        <v>0</v>
      </c>
      <c r="D5" t="s">
        <v>46</v>
      </c>
      <c r="E5">
        <v>1</v>
      </c>
      <c r="G5" t="s">
        <v>55</v>
      </c>
      <c r="H5">
        <v>0</v>
      </c>
    </row>
    <row r="6" spans="1:8" x14ac:dyDescent="0.5">
      <c r="A6" t="s">
        <v>59</v>
      </c>
      <c r="B6">
        <v>0</v>
      </c>
      <c r="D6" t="s">
        <v>59</v>
      </c>
      <c r="E6">
        <v>0</v>
      </c>
      <c r="G6" t="s">
        <v>53</v>
      </c>
      <c r="H6">
        <v>0</v>
      </c>
    </row>
    <row r="7" spans="1:8" x14ac:dyDescent="0.5">
      <c r="A7" t="s">
        <v>38</v>
      </c>
      <c r="B7">
        <v>153</v>
      </c>
      <c r="D7" t="s">
        <v>38</v>
      </c>
      <c r="E7">
        <v>173</v>
      </c>
      <c r="G7" t="s">
        <v>51</v>
      </c>
      <c r="H7">
        <v>0</v>
      </c>
    </row>
    <row r="8" spans="1:8" x14ac:dyDescent="0.5">
      <c r="A8" t="s">
        <v>39</v>
      </c>
      <c r="B8">
        <v>134</v>
      </c>
      <c r="D8" t="s">
        <v>39</v>
      </c>
      <c r="E8">
        <v>4</v>
      </c>
      <c r="G8" t="s">
        <v>54</v>
      </c>
      <c r="H8">
        <v>0</v>
      </c>
    </row>
    <row r="9" spans="1:8" x14ac:dyDescent="0.5">
      <c r="A9" t="s">
        <v>60</v>
      </c>
      <c r="B9">
        <v>0</v>
      </c>
      <c r="D9" t="s">
        <v>60</v>
      </c>
      <c r="E9">
        <v>0</v>
      </c>
    </row>
    <row r="10" spans="1:8" x14ac:dyDescent="0.5">
      <c r="A10" t="s">
        <v>41</v>
      </c>
      <c r="B10">
        <v>1</v>
      </c>
      <c r="D10" t="s">
        <v>41</v>
      </c>
      <c r="E10">
        <v>1</v>
      </c>
    </row>
    <row r="11" spans="1:8" x14ac:dyDescent="0.5">
      <c r="A11" t="s">
        <v>35</v>
      </c>
      <c r="B11">
        <v>31</v>
      </c>
      <c r="D11" t="s">
        <v>35</v>
      </c>
      <c r="E11">
        <v>158</v>
      </c>
    </row>
    <row r="12" spans="1:8" x14ac:dyDescent="0.5">
      <c r="A12" t="s">
        <v>33</v>
      </c>
      <c r="B12">
        <v>188</v>
      </c>
      <c r="D12" t="s">
        <v>33</v>
      </c>
      <c r="E12">
        <v>316</v>
      </c>
    </row>
    <row r="13" spans="1:8" x14ac:dyDescent="0.5">
      <c r="A13" t="s">
        <v>61</v>
      </c>
      <c r="B13">
        <v>0</v>
      </c>
      <c r="D13" t="s">
        <v>61</v>
      </c>
      <c r="E13">
        <v>0</v>
      </c>
    </row>
    <row r="14" spans="1:8" x14ac:dyDescent="0.5">
      <c r="A14" t="s">
        <v>36</v>
      </c>
      <c r="B14">
        <v>5</v>
      </c>
      <c r="D14" t="s">
        <v>36</v>
      </c>
      <c r="E14">
        <v>5</v>
      </c>
    </row>
    <row r="15" spans="1:8" x14ac:dyDescent="0.5">
      <c r="A15" t="s">
        <v>34</v>
      </c>
      <c r="B15">
        <v>34</v>
      </c>
      <c r="D15" t="s">
        <v>34</v>
      </c>
      <c r="E15">
        <v>130</v>
      </c>
    </row>
    <row r="16" spans="1:8" x14ac:dyDescent="0.5">
      <c r="A16" t="s">
        <v>62</v>
      </c>
      <c r="B16">
        <v>0</v>
      </c>
      <c r="D16" t="s">
        <v>62</v>
      </c>
      <c r="E16">
        <v>0</v>
      </c>
    </row>
    <row r="17" spans="1:8" x14ac:dyDescent="0.5">
      <c r="A17" t="s">
        <v>37</v>
      </c>
      <c r="B17">
        <v>4</v>
      </c>
      <c r="D17" t="s">
        <v>37</v>
      </c>
      <c r="E17">
        <v>1</v>
      </c>
    </row>
    <row r="18" spans="1:8" x14ac:dyDescent="0.5">
      <c r="A18" t="s">
        <v>69</v>
      </c>
      <c r="B18">
        <f>SUM(B3:B17)</f>
        <v>550</v>
      </c>
      <c r="D18" t="s">
        <v>69</v>
      </c>
      <c r="E18">
        <f>SUM(E3:E17)</f>
        <v>789</v>
      </c>
      <c r="G18" t="s">
        <v>69</v>
      </c>
      <c r="H18">
        <f>SUM(H3:H17)</f>
        <v>0</v>
      </c>
    </row>
    <row r="20" spans="1:8" x14ac:dyDescent="0.5">
      <c r="A20" t="s">
        <v>30</v>
      </c>
      <c r="D20" t="s">
        <v>40</v>
      </c>
      <c r="G20" t="s">
        <v>44</v>
      </c>
    </row>
    <row r="21" spans="1:8" x14ac:dyDescent="0.5">
      <c r="A21" t="s">
        <v>28</v>
      </c>
      <c r="B21" t="s">
        <v>29</v>
      </c>
      <c r="D21" t="s">
        <v>28</v>
      </c>
      <c r="E21" t="s">
        <v>29</v>
      </c>
      <c r="G21" t="s">
        <v>28</v>
      </c>
      <c r="H21" t="s">
        <v>29</v>
      </c>
    </row>
    <row r="22" spans="1:8" x14ac:dyDescent="0.5">
      <c r="A22" t="s">
        <v>57</v>
      </c>
      <c r="B22">
        <v>0</v>
      </c>
      <c r="D22" t="s">
        <v>57</v>
      </c>
      <c r="E22">
        <v>0</v>
      </c>
      <c r="G22" t="s">
        <v>56</v>
      </c>
      <c r="H22">
        <v>0</v>
      </c>
    </row>
    <row r="23" spans="1:8" x14ac:dyDescent="0.5">
      <c r="A23" t="s">
        <v>58</v>
      </c>
      <c r="B23">
        <v>0</v>
      </c>
      <c r="D23" t="s">
        <v>58</v>
      </c>
      <c r="E23">
        <v>0</v>
      </c>
      <c r="G23" t="s">
        <v>52</v>
      </c>
      <c r="H23">
        <v>0</v>
      </c>
    </row>
    <row r="24" spans="1:8" x14ac:dyDescent="0.5">
      <c r="A24" t="s">
        <v>46</v>
      </c>
      <c r="B24">
        <v>0</v>
      </c>
      <c r="D24" t="s">
        <v>46</v>
      </c>
      <c r="E24">
        <v>0</v>
      </c>
      <c r="G24" t="s">
        <v>55</v>
      </c>
      <c r="H24">
        <v>0</v>
      </c>
    </row>
    <row r="25" spans="1:8" x14ac:dyDescent="0.5">
      <c r="A25" t="s">
        <v>59</v>
      </c>
      <c r="B25">
        <v>0</v>
      </c>
      <c r="D25" t="s">
        <v>59</v>
      </c>
      <c r="E25">
        <v>0</v>
      </c>
      <c r="G25" t="s">
        <v>53</v>
      </c>
      <c r="H25">
        <v>0</v>
      </c>
    </row>
    <row r="26" spans="1:8" x14ac:dyDescent="0.5">
      <c r="A26" t="s">
        <v>38</v>
      </c>
      <c r="B26">
        <v>28</v>
      </c>
      <c r="D26" t="s">
        <v>38</v>
      </c>
      <c r="E26">
        <v>20</v>
      </c>
      <c r="G26" t="s">
        <v>51</v>
      </c>
      <c r="H26">
        <v>0</v>
      </c>
    </row>
    <row r="27" spans="1:8" x14ac:dyDescent="0.5">
      <c r="A27" t="s">
        <v>39</v>
      </c>
      <c r="B27">
        <v>14</v>
      </c>
      <c r="D27" t="s">
        <v>39</v>
      </c>
      <c r="E27">
        <v>4</v>
      </c>
      <c r="G27" t="s">
        <v>54</v>
      </c>
      <c r="H27">
        <v>0</v>
      </c>
    </row>
    <row r="28" spans="1:8" x14ac:dyDescent="0.5">
      <c r="A28" t="s">
        <v>60</v>
      </c>
      <c r="B28">
        <v>0</v>
      </c>
      <c r="D28" t="s">
        <v>60</v>
      </c>
      <c r="E28">
        <v>0</v>
      </c>
    </row>
    <row r="29" spans="1:8" x14ac:dyDescent="0.5">
      <c r="A29" t="s">
        <v>41</v>
      </c>
      <c r="B29">
        <v>0</v>
      </c>
      <c r="D29" t="s">
        <v>41</v>
      </c>
      <c r="E29">
        <v>0</v>
      </c>
    </row>
    <row r="30" spans="1:8" x14ac:dyDescent="0.5">
      <c r="A30" t="s">
        <v>35</v>
      </c>
      <c r="B30">
        <v>10</v>
      </c>
      <c r="D30" t="s">
        <v>35</v>
      </c>
      <c r="E30">
        <v>20</v>
      </c>
    </row>
    <row r="31" spans="1:8" x14ac:dyDescent="0.5">
      <c r="A31" t="s">
        <v>33</v>
      </c>
      <c r="B31">
        <v>38</v>
      </c>
      <c r="D31" t="s">
        <v>33</v>
      </c>
      <c r="E31">
        <v>45</v>
      </c>
    </row>
    <row r="32" spans="1:8" x14ac:dyDescent="0.5">
      <c r="A32" t="s">
        <v>61</v>
      </c>
      <c r="B32">
        <v>0</v>
      </c>
      <c r="D32" t="s">
        <v>61</v>
      </c>
      <c r="E32">
        <v>0</v>
      </c>
    </row>
    <row r="33" spans="1:8" x14ac:dyDescent="0.5">
      <c r="A33" t="s">
        <v>36</v>
      </c>
      <c r="B33">
        <v>0</v>
      </c>
      <c r="D33" t="s">
        <v>36</v>
      </c>
      <c r="E33">
        <v>0</v>
      </c>
    </row>
    <row r="34" spans="1:8" x14ac:dyDescent="0.5">
      <c r="A34" t="s">
        <v>34</v>
      </c>
      <c r="B34">
        <v>1</v>
      </c>
      <c r="D34" t="s">
        <v>34</v>
      </c>
      <c r="E34">
        <v>1</v>
      </c>
    </row>
    <row r="35" spans="1:8" x14ac:dyDescent="0.5">
      <c r="A35" t="s">
        <v>62</v>
      </c>
      <c r="B35">
        <v>0</v>
      </c>
      <c r="D35" t="s">
        <v>62</v>
      </c>
      <c r="E35">
        <v>0</v>
      </c>
    </row>
    <row r="36" spans="1:8" x14ac:dyDescent="0.5">
      <c r="A36" t="s">
        <v>37</v>
      </c>
      <c r="B36">
        <v>0</v>
      </c>
      <c r="D36" t="s">
        <v>37</v>
      </c>
      <c r="E36">
        <v>1</v>
      </c>
    </row>
    <row r="37" spans="1:8" x14ac:dyDescent="0.5">
      <c r="A37" t="s">
        <v>69</v>
      </c>
      <c r="B37">
        <f>SUM(B22:B36)</f>
        <v>91</v>
      </c>
      <c r="D37" t="s">
        <v>69</v>
      </c>
      <c r="E37">
        <f>SUM(E22:E36)</f>
        <v>91</v>
      </c>
      <c r="G37" t="s">
        <v>69</v>
      </c>
      <c r="H37">
        <f>SUM(H22:H36)</f>
        <v>0</v>
      </c>
    </row>
    <row r="39" spans="1:8" x14ac:dyDescent="0.5">
      <c r="A39" t="s">
        <v>31</v>
      </c>
      <c r="D39" t="s">
        <v>42</v>
      </c>
      <c r="G39" t="s">
        <v>45</v>
      </c>
    </row>
    <row r="40" spans="1:8" x14ac:dyDescent="0.5">
      <c r="A40" t="s">
        <v>28</v>
      </c>
      <c r="B40" t="s">
        <v>29</v>
      </c>
      <c r="D40" t="s">
        <v>28</v>
      </c>
      <c r="E40" t="s">
        <v>29</v>
      </c>
      <c r="G40" t="s">
        <v>28</v>
      </c>
      <c r="H40" t="s">
        <v>29</v>
      </c>
    </row>
    <row r="41" spans="1:8" x14ac:dyDescent="0.5">
      <c r="A41" t="s">
        <v>57</v>
      </c>
      <c r="B41">
        <v>0</v>
      </c>
      <c r="D41" t="s">
        <v>57</v>
      </c>
      <c r="E41">
        <v>0</v>
      </c>
      <c r="G41" t="s">
        <v>56</v>
      </c>
      <c r="H41">
        <v>0</v>
      </c>
    </row>
    <row r="42" spans="1:8" x14ac:dyDescent="0.5">
      <c r="A42" t="s">
        <v>58</v>
      </c>
      <c r="B42">
        <v>0</v>
      </c>
      <c r="D42" t="s">
        <v>58</v>
      </c>
      <c r="E42">
        <v>0</v>
      </c>
      <c r="G42" t="s">
        <v>52</v>
      </c>
      <c r="H42">
        <v>0</v>
      </c>
    </row>
    <row r="43" spans="1:8" x14ac:dyDescent="0.5">
      <c r="A43" t="s">
        <v>46</v>
      </c>
      <c r="B43">
        <v>0</v>
      </c>
      <c r="D43" t="s">
        <v>46</v>
      </c>
      <c r="E43">
        <v>0</v>
      </c>
      <c r="G43" t="s">
        <v>55</v>
      </c>
      <c r="H43">
        <v>0</v>
      </c>
    </row>
    <row r="44" spans="1:8" x14ac:dyDescent="0.5">
      <c r="A44" t="s">
        <v>59</v>
      </c>
      <c r="B44">
        <v>0</v>
      </c>
      <c r="D44" t="s">
        <v>59</v>
      </c>
      <c r="E44">
        <v>0</v>
      </c>
      <c r="G44" t="s">
        <v>53</v>
      </c>
      <c r="H44">
        <v>0</v>
      </c>
    </row>
    <row r="45" spans="1:8" x14ac:dyDescent="0.5">
      <c r="A45" t="s">
        <v>38</v>
      </c>
      <c r="B45">
        <v>41</v>
      </c>
      <c r="D45" t="s">
        <v>38</v>
      </c>
      <c r="E45">
        <v>27</v>
      </c>
      <c r="G45" t="s">
        <v>51</v>
      </c>
      <c r="H45">
        <v>0</v>
      </c>
    </row>
    <row r="46" spans="1:8" x14ac:dyDescent="0.5">
      <c r="A46" t="s">
        <v>39</v>
      </c>
      <c r="B46">
        <v>8</v>
      </c>
      <c r="D46" t="s">
        <v>39</v>
      </c>
      <c r="E46">
        <v>1</v>
      </c>
      <c r="G46" t="s">
        <v>54</v>
      </c>
      <c r="H46">
        <v>0</v>
      </c>
    </row>
    <row r="47" spans="1:8" x14ac:dyDescent="0.5">
      <c r="A47" t="s">
        <v>60</v>
      </c>
      <c r="B47">
        <v>0</v>
      </c>
      <c r="D47" t="s">
        <v>60</v>
      </c>
      <c r="E47">
        <v>0</v>
      </c>
    </row>
    <row r="48" spans="1:8" x14ac:dyDescent="0.5">
      <c r="A48" t="s">
        <v>41</v>
      </c>
      <c r="B48">
        <v>1</v>
      </c>
      <c r="D48" t="s">
        <v>41</v>
      </c>
      <c r="E48">
        <v>0</v>
      </c>
    </row>
    <row r="49" spans="1:8" x14ac:dyDescent="0.5">
      <c r="A49" t="s">
        <v>35</v>
      </c>
      <c r="B49">
        <v>11</v>
      </c>
      <c r="D49" t="s">
        <v>35</v>
      </c>
      <c r="E49">
        <v>33</v>
      </c>
    </row>
    <row r="50" spans="1:8" x14ac:dyDescent="0.5">
      <c r="A50" t="s">
        <v>33</v>
      </c>
      <c r="B50">
        <v>34</v>
      </c>
      <c r="D50" t="s">
        <v>33</v>
      </c>
      <c r="E50">
        <v>37</v>
      </c>
    </row>
    <row r="51" spans="1:8" x14ac:dyDescent="0.5">
      <c r="A51" t="s">
        <v>61</v>
      </c>
      <c r="B51">
        <v>0</v>
      </c>
      <c r="D51" t="s">
        <v>61</v>
      </c>
      <c r="E51">
        <v>0</v>
      </c>
    </row>
    <row r="52" spans="1:8" x14ac:dyDescent="0.5">
      <c r="A52" t="s">
        <v>36</v>
      </c>
      <c r="B52">
        <v>0</v>
      </c>
      <c r="D52" t="s">
        <v>36</v>
      </c>
      <c r="E52">
        <v>0</v>
      </c>
    </row>
    <row r="53" spans="1:8" x14ac:dyDescent="0.5">
      <c r="A53" t="s">
        <v>34</v>
      </c>
      <c r="B53">
        <v>30</v>
      </c>
      <c r="D53" t="s">
        <v>34</v>
      </c>
      <c r="E53">
        <v>3</v>
      </c>
    </row>
    <row r="54" spans="1:8" x14ac:dyDescent="0.5">
      <c r="A54" t="s">
        <v>62</v>
      </c>
      <c r="B54">
        <v>0</v>
      </c>
      <c r="D54" t="s">
        <v>62</v>
      </c>
      <c r="E54">
        <v>0</v>
      </c>
    </row>
    <row r="55" spans="1:8" x14ac:dyDescent="0.5">
      <c r="A55" t="s">
        <v>37</v>
      </c>
      <c r="B55">
        <v>7</v>
      </c>
      <c r="D55" t="s">
        <v>37</v>
      </c>
      <c r="E55">
        <v>0</v>
      </c>
    </row>
    <row r="56" spans="1:8" x14ac:dyDescent="0.5">
      <c r="A56" t="s">
        <v>69</v>
      </c>
      <c r="B56">
        <f>SUM(B41:B55)</f>
        <v>132</v>
      </c>
      <c r="D56" t="s">
        <v>69</v>
      </c>
      <c r="E56">
        <f>SUM(E41:E55)</f>
        <v>101</v>
      </c>
      <c r="G56" t="s">
        <v>69</v>
      </c>
      <c r="H56">
        <f>SUM(H41:H55)</f>
        <v>0</v>
      </c>
    </row>
    <row r="58" spans="1:8" x14ac:dyDescent="0.5">
      <c r="A58" t="s">
        <v>63</v>
      </c>
      <c r="D58" t="s">
        <v>64</v>
      </c>
      <c r="G58" t="s">
        <v>65</v>
      </c>
    </row>
    <row r="59" spans="1:8" x14ac:dyDescent="0.5">
      <c r="A59" t="s">
        <v>28</v>
      </c>
      <c r="B59" t="s">
        <v>29</v>
      </c>
      <c r="D59" t="s">
        <v>28</v>
      </c>
      <c r="E59" t="s">
        <v>29</v>
      </c>
      <c r="G59" t="s">
        <v>28</v>
      </c>
      <c r="H59" t="s">
        <v>29</v>
      </c>
    </row>
    <row r="60" spans="1:8" x14ac:dyDescent="0.5">
      <c r="A60" t="s">
        <v>57</v>
      </c>
      <c r="B60">
        <f t="shared" ref="B60:B74" si="0">B3+B22</f>
        <v>0</v>
      </c>
      <c r="D60" t="s">
        <v>57</v>
      </c>
      <c r="E60">
        <f t="shared" ref="E60:E74" si="1">E3+E22</f>
        <v>0</v>
      </c>
      <c r="G60" t="s">
        <v>56</v>
      </c>
      <c r="H60">
        <f t="shared" ref="H60:H65" si="2">H3+H22</f>
        <v>0</v>
      </c>
    </row>
    <row r="61" spans="1:8" x14ac:dyDescent="0.5">
      <c r="A61" t="s">
        <v>58</v>
      </c>
      <c r="B61">
        <f t="shared" si="0"/>
        <v>0</v>
      </c>
      <c r="D61" t="s">
        <v>58</v>
      </c>
      <c r="E61">
        <f t="shared" si="1"/>
        <v>0</v>
      </c>
      <c r="G61" t="s">
        <v>52</v>
      </c>
      <c r="H61">
        <f t="shared" si="2"/>
        <v>0</v>
      </c>
    </row>
    <row r="62" spans="1:8" x14ac:dyDescent="0.5">
      <c r="A62" t="s">
        <v>46</v>
      </c>
      <c r="B62">
        <f t="shared" si="0"/>
        <v>0</v>
      </c>
      <c r="D62" t="s">
        <v>46</v>
      </c>
      <c r="E62">
        <f t="shared" si="1"/>
        <v>1</v>
      </c>
      <c r="G62" t="s">
        <v>55</v>
      </c>
      <c r="H62">
        <f t="shared" si="2"/>
        <v>0</v>
      </c>
    </row>
    <row r="63" spans="1:8" x14ac:dyDescent="0.5">
      <c r="A63" t="s">
        <v>59</v>
      </c>
      <c r="B63">
        <f t="shared" si="0"/>
        <v>0</v>
      </c>
      <c r="D63" t="s">
        <v>59</v>
      </c>
      <c r="E63">
        <f t="shared" si="1"/>
        <v>0</v>
      </c>
      <c r="G63" t="s">
        <v>53</v>
      </c>
      <c r="H63">
        <f t="shared" si="2"/>
        <v>0</v>
      </c>
    </row>
    <row r="64" spans="1:8" x14ac:dyDescent="0.5">
      <c r="A64" t="s">
        <v>38</v>
      </c>
      <c r="B64">
        <f t="shared" si="0"/>
        <v>181</v>
      </c>
      <c r="D64" t="s">
        <v>38</v>
      </c>
      <c r="E64">
        <f t="shared" si="1"/>
        <v>193</v>
      </c>
      <c r="G64" t="s">
        <v>51</v>
      </c>
      <c r="H64">
        <f t="shared" si="2"/>
        <v>0</v>
      </c>
    </row>
    <row r="65" spans="1:8" x14ac:dyDescent="0.5">
      <c r="A65" t="s">
        <v>39</v>
      </c>
      <c r="B65">
        <f t="shared" si="0"/>
        <v>148</v>
      </c>
      <c r="D65" t="s">
        <v>39</v>
      </c>
      <c r="E65">
        <f t="shared" si="1"/>
        <v>8</v>
      </c>
      <c r="G65" t="s">
        <v>54</v>
      </c>
      <c r="H65">
        <f t="shared" si="2"/>
        <v>0</v>
      </c>
    </row>
    <row r="66" spans="1:8" x14ac:dyDescent="0.5">
      <c r="A66" t="s">
        <v>60</v>
      </c>
      <c r="B66">
        <f t="shared" si="0"/>
        <v>0</v>
      </c>
      <c r="D66" t="s">
        <v>60</v>
      </c>
      <c r="E66">
        <f t="shared" si="1"/>
        <v>0</v>
      </c>
    </row>
    <row r="67" spans="1:8" x14ac:dyDescent="0.5">
      <c r="A67" t="s">
        <v>41</v>
      </c>
      <c r="B67">
        <f t="shared" si="0"/>
        <v>1</v>
      </c>
      <c r="D67" t="s">
        <v>41</v>
      </c>
      <c r="E67">
        <f t="shared" si="1"/>
        <v>1</v>
      </c>
    </row>
    <row r="68" spans="1:8" x14ac:dyDescent="0.5">
      <c r="A68" t="s">
        <v>35</v>
      </c>
      <c r="B68">
        <f t="shared" si="0"/>
        <v>41</v>
      </c>
      <c r="D68" t="s">
        <v>35</v>
      </c>
      <c r="E68">
        <f t="shared" si="1"/>
        <v>178</v>
      </c>
    </row>
    <row r="69" spans="1:8" x14ac:dyDescent="0.5">
      <c r="A69" t="s">
        <v>33</v>
      </c>
      <c r="B69">
        <f t="shared" si="0"/>
        <v>226</v>
      </c>
      <c r="D69" t="s">
        <v>33</v>
      </c>
      <c r="E69">
        <f t="shared" si="1"/>
        <v>361</v>
      </c>
    </row>
    <row r="70" spans="1:8" x14ac:dyDescent="0.5">
      <c r="A70" t="s">
        <v>61</v>
      </c>
      <c r="B70">
        <f t="shared" si="0"/>
        <v>0</v>
      </c>
      <c r="D70" t="s">
        <v>61</v>
      </c>
      <c r="E70">
        <f t="shared" si="1"/>
        <v>0</v>
      </c>
    </row>
    <row r="71" spans="1:8" x14ac:dyDescent="0.5">
      <c r="A71" t="s">
        <v>36</v>
      </c>
      <c r="B71">
        <f t="shared" si="0"/>
        <v>5</v>
      </c>
      <c r="D71" t="s">
        <v>36</v>
      </c>
      <c r="E71">
        <f t="shared" si="1"/>
        <v>5</v>
      </c>
    </row>
    <row r="72" spans="1:8" x14ac:dyDescent="0.5">
      <c r="A72" t="s">
        <v>34</v>
      </c>
      <c r="B72">
        <f t="shared" si="0"/>
        <v>35</v>
      </c>
      <c r="D72" t="s">
        <v>34</v>
      </c>
      <c r="E72">
        <f t="shared" si="1"/>
        <v>131</v>
      </c>
    </row>
    <row r="73" spans="1:8" x14ac:dyDescent="0.5">
      <c r="A73" t="s">
        <v>62</v>
      </c>
      <c r="B73">
        <f t="shared" si="0"/>
        <v>0</v>
      </c>
      <c r="D73" t="s">
        <v>62</v>
      </c>
      <c r="E73">
        <f t="shared" si="1"/>
        <v>0</v>
      </c>
    </row>
    <row r="74" spans="1:8" x14ac:dyDescent="0.5">
      <c r="A74" t="s">
        <v>37</v>
      </c>
      <c r="B74">
        <f t="shared" si="0"/>
        <v>4</v>
      </c>
      <c r="D74" t="s">
        <v>37</v>
      </c>
      <c r="E74">
        <f t="shared" si="1"/>
        <v>2</v>
      </c>
    </row>
    <row r="75" spans="1:8" x14ac:dyDescent="0.5">
      <c r="A75" t="s">
        <v>69</v>
      </c>
      <c r="B75">
        <f>SUM(B60:B74)</f>
        <v>641</v>
      </c>
      <c r="D75" t="s">
        <v>69</v>
      </c>
      <c r="E75">
        <f>SUM(E60:E74)</f>
        <v>880</v>
      </c>
      <c r="G75" t="s">
        <v>69</v>
      </c>
      <c r="H75">
        <f>SUM(H60:H74)</f>
        <v>0</v>
      </c>
    </row>
    <row r="77" spans="1:8" x14ac:dyDescent="0.5">
      <c r="A77" t="s">
        <v>66</v>
      </c>
      <c r="D77" t="s">
        <v>67</v>
      </c>
      <c r="G77" t="s">
        <v>68</v>
      </c>
    </row>
    <row r="78" spans="1:8" x14ac:dyDescent="0.5">
      <c r="A78" t="s">
        <v>28</v>
      </c>
      <c r="B78" t="s">
        <v>29</v>
      </c>
      <c r="D78" t="s">
        <v>28</v>
      </c>
      <c r="E78" t="s">
        <v>29</v>
      </c>
      <c r="G78" t="s">
        <v>28</v>
      </c>
      <c r="H78" t="s">
        <v>29</v>
      </c>
    </row>
    <row r="79" spans="1:8" x14ac:dyDescent="0.5">
      <c r="A79" t="s">
        <v>57</v>
      </c>
      <c r="B79">
        <f t="shared" ref="B79:B93" si="3">B41+B60</f>
        <v>0</v>
      </c>
      <c r="C79" s="1">
        <f>B79/B$94</f>
        <v>0</v>
      </c>
      <c r="D79" t="s">
        <v>57</v>
      </c>
      <c r="E79">
        <f t="shared" ref="E79:E93" si="4">E41+E60</f>
        <v>0</v>
      </c>
      <c r="F79" s="1">
        <f>E79/E$94</f>
        <v>0</v>
      </c>
      <c r="G79" t="s">
        <v>56</v>
      </c>
      <c r="H79">
        <f t="shared" ref="H79:H84" si="5">H41+H60</f>
        <v>0</v>
      </c>
    </row>
    <row r="80" spans="1:8" x14ac:dyDescent="0.5">
      <c r="A80" t="s">
        <v>58</v>
      </c>
      <c r="B80">
        <f t="shared" si="3"/>
        <v>0</v>
      </c>
      <c r="C80" s="1">
        <f t="shared" ref="C80:C94" si="6">B80/B$94</f>
        <v>0</v>
      </c>
      <c r="D80" t="s">
        <v>58</v>
      </c>
      <c r="E80">
        <f t="shared" si="4"/>
        <v>0</v>
      </c>
      <c r="F80" s="1">
        <f t="shared" ref="F80:F94" si="7">E80/E$94</f>
        <v>0</v>
      </c>
      <c r="G80" t="s">
        <v>52</v>
      </c>
      <c r="H80">
        <f t="shared" si="5"/>
        <v>0</v>
      </c>
    </row>
    <row r="81" spans="1:8" x14ac:dyDescent="0.5">
      <c r="A81" t="s">
        <v>46</v>
      </c>
      <c r="B81">
        <f t="shared" si="3"/>
        <v>0</v>
      </c>
      <c r="C81" s="1">
        <f t="shared" si="6"/>
        <v>0</v>
      </c>
      <c r="D81" t="s">
        <v>46</v>
      </c>
      <c r="E81">
        <f t="shared" si="4"/>
        <v>1</v>
      </c>
      <c r="F81" s="1">
        <f t="shared" si="7"/>
        <v>1.0193679918450561E-3</v>
      </c>
      <c r="G81" t="s">
        <v>55</v>
      </c>
      <c r="H81">
        <f t="shared" si="5"/>
        <v>0</v>
      </c>
    </row>
    <row r="82" spans="1:8" x14ac:dyDescent="0.35">
      <c r="A82" t="s">
        <v>59</v>
      </c>
      <c r="B82">
        <f t="shared" si="3"/>
        <v>0</v>
      </c>
      <c r="C82" s="1">
        <f t="shared" si="6"/>
        <v>0</v>
      </c>
      <c r="D82" t="s">
        <v>59</v>
      </c>
      <c r="E82">
        <f t="shared" si="4"/>
        <v>0</v>
      </c>
      <c r="F82" s="1">
        <f t="shared" si="7"/>
        <v>0</v>
      </c>
      <c r="G82" t="s">
        <v>53</v>
      </c>
      <c r="H82">
        <f t="shared" si="5"/>
        <v>0</v>
      </c>
    </row>
    <row r="83" spans="1:8" x14ac:dyDescent="0.35">
      <c r="A83" t="s">
        <v>38</v>
      </c>
      <c r="B83">
        <f t="shared" si="3"/>
        <v>222</v>
      </c>
      <c r="C83" s="1">
        <f t="shared" si="6"/>
        <v>0.2871927554980595</v>
      </c>
      <c r="D83" t="s">
        <v>38</v>
      </c>
      <c r="E83">
        <f t="shared" si="4"/>
        <v>220</v>
      </c>
      <c r="F83" s="1">
        <f t="shared" si="7"/>
        <v>0.22426095820591233</v>
      </c>
      <c r="G83" t="s">
        <v>51</v>
      </c>
      <c r="H83">
        <f t="shared" si="5"/>
        <v>0</v>
      </c>
    </row>
    <row r="84" spans="1:8" x14ac:dyDescent="0.35">
      <c r="A84" t="s">
        <v>39</v>
      </c>
      <c r="B84">
        <f t="shared" si="3"/>
        <v>156</v>
      </c>
      <c r="C84" s="1">
        <f t="shared" si="6"/>
        <v>0.20181112548512289</v>
      </c>
      <c r="D84" t="s">
        <v>39</v>
      </c>
      <c r="E84">
        <f t="shared" si="4"/>
        <v>9</v>
      </c>
      <c r="F84" s="1">
        <f t="shared" si="7"/>
        <v>9.1743119266055051E-3</v>
      </c>
      <c r="G84" t="s">
        <v>54</v>
      </c>
      <c r="H84">
        <f t="shared" si="5"/>
        <v>0</v>
      </c>
    </row>
    <row r="85" spans="1:8" x14ac:dyDescent="0.35">
      <c r="A85" t="s">
        <v>60</v>
      </c>
      <c r="B85">
        <f t="shared" si="3"/>
        <v>0</v>
      </c>
      <c r="C85" s="1">
        <f t="shared" si="6"/>
        <v>0</v>
      </c>
      <c r="D85" t="s">
        <v>60</v>
      </c>
      <c r="E85">
        <f t="shared" si="4"/>
        <v>0</v>
      </c>
      <c r="F85" s="1">
        <f t="shared" si="7"/>
        <v>0</v>
      </c>
    </row>
    <row r="86" spans="1:8" x14ac:dyDescent="0.35">
      <c r="A86" t="s">
        <v>41</v>
      </c>
      <c r="B86">
        <f t="shared" si="3"/>
        <v>2</v>
      </c>
      <c r="C86" s="1">
        <f t="shared" si="6"/>
        <v>2.5873221216041399E-3</v>
      </c>
      <c r="D86" t="s">
        <v>41</v>
      </c>
      <c r="E86">
        <f t="shared" si="4"/>
        <v>1</v>
      </c>
      <c r="F86" s="1">
        <f t="shared" si="7"/>
        <v>1.0193679918450561E-3</v>
      </c>
    </row>
    <row r="87" spans="1:8" x14ac:dyDescent="0.35">
      <c r="A87" t="s">
        <v>35</v>
      </c>
      <c r="B87">
        <f t="shared" si="3"/>
        <v>52</v>
      </c>
      <c r="C87" s="1">
        <f t="shared" si="6"/>
        <v>6.7270375161707627E-2</v>
      </c>
      <c r="D87" t="s">
        <v>35</v>
      </c>
      <c r="E87">
        <f t="shared" si="4"/>
        <v>211</v>
      </c>
      <c r="F87" s="1">
        <f t="shared" si="7"/>
        <v>0.21508664627930682</v>
      </c>
    </row>
    <row r="88" spans="1:8" x14ac:dyDescent="0.35">
      <c r="A88" t="s">
        <v>33</v>
      </c>
      <c r="B88">
        <f t="shared" si="3"/>
        <v>260</v>
      </c>
      <c r="C88" s="1">
        <f t="shared" si="6"/>
        <v>0.33635187580853815</v>
      </c>
      <c r="D88" t="s">
        <v>33</v>
      </c>
      <c r="E88">
        <f t="shared" si="4"/>
        <v>398</v>
      </c>
      <c r="F88" s="1">
        <f t="shared" si="7"/>
        <v>0.40570846075433231</v>
      </c>
    </row>
    <row r="89" spans="1:8" x14ac:dyDescent="0.35">
      <c r="A89" t="s">
        <v>61</v>
      </c>
      <c r="B89">
        <f t="shared" si="3"/>
        <v>0</v>
      </c>
      <c r="C89" s="1">
        <f t="shared" si="6"/>
        <v>0</v>
      </c>
      <c r="D89" t="s">
        <v>61</v>
      </c>
      <c r="E89">
        <f t="shared" si="4"/>
        <v>0</v>
      </c>
      <c r="F89" s="1">
        <f t="shared" si="7"/>
        <v>0</v>
      </c>
    </row>
    <row r="90" spans="1:8" x14ac:dyDescent="0.35">
      <c r="A90" t="s">
        <v>36</v>
      </c>
      <c r="B90">
        <f t="shared" si="3"/>
        <v>5</v>
      </c>
      <c r="C90" s="1">
        <f t="shared" si="6"/>
        <v>6.4683053040103496E-3</v>
      </c>
      <c r="D90" t="s">
        <v>36</v>
      </c>
      <c r="E90">
        <f t="shared" si="4"/>
        <v>5</v>
      </c>
      <c r="F90" s="1">
        <f t="shared" si="7"/>
        <v>5.0968399592252805E-3</v>
      </c>
    </row>
    <row r="91" spans="1:8" x14ac:dyDescent="0.35">
      <c r="A91" t="s">
        <v>34</v>
      </c>
      <c r="B91">
        <f t="shared" si="3"/>
        <v>65</v>
      </c>
      <c r="C91" s="1">
        <f t="shared" si="6"/>
        <v>8.4087968952134537E-2</v>
      </c>
      <c r="D91" t="s">
        <v>34</v>
      </c>
      <c r="E91">
        <f t="shared" si="4"/>
        <v>134</v>
      </c>
      <c r="F91" s="1">
        <f t="shared" si="7"/>
        <v>0.1365953109072375</v>
      </c>
    </row>
    <row r="92" spans="1:8" x14ac:dyDescent="0.35">
      <c r="A92" t="s">
        <v>62</v>
      </c>
      <c r="B92">
        <f t="shared" si="3"/>
        <v>0</v>
      </c>
      <c r="C92" s="1">
        <f t="shared" si="6"/>
        <v>0</v>
      </c>
      <c r="D92" t="s">
        <v>62</v>
      </c>
      <c r="E92">
        <f t="shared" si="4"/>
        <v>0</v>
      </c>
      <c r="F92" s="1">
        <f t="shared" si="7"/>
        <v>0</v>
      </c>
    </row>
    <row r="93" spans="1:8" x14ac:dyDescent="0.35">
      <c r="A93" t="s">
        <v>37</v>
      </c>
      <c r="B93">
        <f t="shared" si="3"/>
        <v>11</v>
      </c>
      <c r="C93" s="1">
        <f t="shared" si="6"/>
        <v>1.4230271668822769E-2</v>
      </c>
      <c r="D93" t="s">
        <v>37</v>
      </c>
      <c r="E93">
        <f t="shared" si="4"/>
        <v>2</v>
      </c>
      <c r="F93" s="1">
        <f t="shared" si="7"/>
        <v>2.0387359836901123E-3</v>
      </c>
    </row>
    <row r="94" spans="1:8" x14ac:dyDescent="0.35">
      <c r="A94" t="s">
        <v>69</v>
      </c>
      <c r="B94">
        <f>SUM(B79:B93)</f>
        <v>773</v>
      </c>
      <c r="C94" s="1">
        <f t="shared" si="6"/>
        <v>1</v>
      </c>
      <c r="D94" t="s">
        <v>69</v>
      </c>
      <c r="E94">
        <f>SUM(E79:E93)</f>
        <v>981</v>
      </c>
      <c r="F94" s="1">
        <f t="shared" si="7"/>
        <v>1</v>
      </c>
      <c r="G94" t="s">
        <v>69</v>
      </c>
      <c r="H94">
        <f>SUM(H79:H93)</f>
        <v>0</v>
      </c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opLeftCell="A67" workbookViewId="0">
      <selection activeCell="E79" sqref="E79:F94"/>
    </sheetView>
  </sheetViews>
  <sheetFormatPr baseColWidth="10" defaultRowHeight="14.5" x14ac:dyDescent="0.35"/>
  <sheetData>
    <row r="1" spans="1:8" x14ac:dyDescent="0.5">
      <c r="A1" t="s">
        <v>27</v>
      </c>
      <c r="D1" t="s">
        <v>32</v>
      </c>
      <c r="G1" t="s">
        <v>43</v>
      </c>
    </row>
    <row r="2" spans="1:8" x14ac:dyDescent="0.5">
      <c r="A2" t="s">
        <v>28</v>
      </c>
      <c r="B2" t="s">
        <v>29</v>
      </c>
      <c r="D2" t="s">
        <v>28</v>
      </c>
      <c r="E2" t="s">
        <v>29</v>
      </c>
      <c r="G2" t="s">
        <v>28</v>
      </c>
      <c r="H2" t="s">
        <v>29</v>
      </c>
    </row>
    <row r="3" spans="1:8" x14ac:dyDescent="0.5">
      <c r="A3" t="s">
        <v>57</v>
      </c>
      <c r="B3">
        <v>0</v>
      </c>
      <c r="D3" t="s">
        <v>57</v>
      </c>
      <c r="E3">
        <v>0</v>
      </c>
      <c r="G3" t="s">
        <v>56</v>
      </c>
      <c r="H3">
        <v>0</v>
      </c>
    </row>
    <row r="4" spans="1:8" x14ac:dyDescent="0.5">
      <c r="A4" t="s">
        <v>58</v>
      </c>
      <c r="B4">
        <v>0</v>
      </c>
      <c r="D4" t="s">
        <v>58</v>
      </c>
      <c r="E4">
        <v>0</v>
      </c>
      <c r="G4" t="s">
        <v>52</v>
      </c>
      <c r="H4">
        <v>0</v>
      </c>
    </row>
    <row r="5" spans="1:8" x14ac:dyDescent="0.5">
      <c r="A5" t="s">
        <v>46</v>
      </c>
      <c r="B5">
        <v>0</v>
      </c>
      <c r="D5" t="s">
        <v>46</v>
      </c>
      <c r="E5">
        <v>1</v>
      </c>
      <c r="G5" t="s">
        <v>55</v>
      </c>
      <c r="H5">
        <v>0</v>
      </c>
    </row>
    <row r="6" spans="1:8" x14ac:dyDescent="0.5">
      <c r="A6" t="s">
        <v>59</v>
      </c>
      <c r="B6">
        <v>0</v>
      </c>
      <c r="D6" t="s">
        <v>59</v>
      </c>
      <c r="E6">
        <v>0</v>
      </c>
      <c r="G6" t="s">
        <v>53</v>
      </c>
      <c r="H6">
        <v>0</v>
      </c>
    </row>
    <row r="7" spans="1:8" x14ac:dyDescent="0.5">
      <c r="A7" t="s">
        <v>38</v>
      </c>
      <c r="B7">
        <v>94</v>
      </c>
      <c r="D7" t="s">
        <v>38</v>
      </c>
      <c r="E7">
        <v>106</v>
      </c>
      <c r="G7" t="s">
        <v>51</v>
      </c>
      <c r="H7">
        <v>0</v>
      </c>
    </row>
    <row r="8" spans="1:8" x14ac:dyDescent="0.5">
      <c r="A8" t="s">
        <v>39</v>
      </c>
      <c r="B8">
        <v>107</v>
      </c>
      <c r="D8" t="s">
        <v>39</v>
      </c>
      <c r="E8">
        <v>2</v>
      </c>
      <c r="G8" t="s">
        <v>54</v>
      </c>
      <c r="H8">
        <v>0</v>
      </c>
    </row>
    <row r="9" spans="1:8" x14ac:dyDescent="0.5">
      <c r="A9" t="s">
        <v>60</v>
      </c>
      <c r="B9">
        <v>0</v>
      </c>
      <c r="D9" t="s">
        <v>60</v>
      </c>
      <c r="E9">
        <v>0</v>
      </c>
    </row>
    <row r="10" spans="1:8" x14ac:dyDescent="0.5">
      <c r="A10" t="s">
        <v>41</v>
      </c>
      <c r="B10">
        <v>0</v>
      </c>
      <c r="D10" t="s">
        <v>41</v>
      </c>
      <c r="E10">
        <v>1</v>
      </c>
    </row>
    <row r="11" spans="1:8" x14ac:dyDescent="0.5">
      <c r="A11" t="s">
        <v>35</v>
      </c>
      <c r="B11">
        <v>19</v>
      </c>
      <c r="D11" t="s">
        <v>35</v>
      </c>
      <c r="E11">
        <v>86</v>
      </c>
    </row>
    <row r="12" spans="1:8" x14ac:dyDescent="0.5">
      <c r="A12" t="s">
        <v>33</v>
      </c>
      <c r="B12">
        <v>88</v>
      </c>
      <c r="D12" t="s">
        <v>33</v>
      </c>
      <c r="E12">
        <v>146</v>
      </c>
    </row>
    <row r="13" spans="1:8" x14ac:dyDescent="0.5">
      <c r="A13" t="s">
        <v>61</v>
      </c>
      <c r="B13">
        <v>0</v>
      </c>
      <c r="D13" t="s">
        <v>61</v>
      </c>
      <c r="E13">
        <v>0</v>
      </c>
    </row>
    <row r="14" spans="1:8" x14ac:dyDescent="0.5">
      <c r="A14" t="s">
        <v>36</v>
      </c>
      <c r="B14">
        <v>3</v>
      </c>
      <c r="D14" t="s">
        <v>36</v>
      </c>
      <c r="E14">
        <v>3</v>
      </c>
    </row>
    <row r="15" spans="1:8" x14ac:dyDescent="0.5">
      <c r="A15" t="s">
        <v>34</v>
      </c>
      <c r="B15">
        <v>17</v>
      </c>
      <c r="D15" t="s">
        <v>34</v>
      </c>
      <c r="E15">
        <v>72</v>
      </c>
    </row>
    <row r="16" spans="1:8" x14ac:dyDescent="0.5">
      <c r="A16" t="s">
        <v>62</v>
      </c>
      <c r="B16">
        <v>0</v>
      </c>
      <c r="D16" t="s">
        <v>62</v>
      </c>
      <c r="E16">
        <v>0</v>
      </c>
    </row>
    <row r="17" spans="1:8" x14ac:dyDescent="0.5">
      <c r="A17" t="s">
        <v>37</v>
      </c>
      <c r="B17">
        <v>2</v>
      </c>
      <c r="D17" t="s">
        <v>37</v>
      </c>
      <c r="E17">
        <v>0</v>
      </c>
    </row>
    <row r="18" spans="1:8" x14ac:dyDescent="0.5">
      <c r="A18" t="s">
        <v>69</v>
      </c>
      <c r="B18">
        <f>SUM(B3:B17)</f>
        <v>330</v>
      </c>
      <c r="D18" t="s">
        <v>69</v>
      </c>
      <c r="E18">
        <f>SUM(E3:E17)</f>
        <v>417</v>
      </c>
      <c r="G18" t="s">
        <v>69</v>
      </c>
      <c r="H18">
        <f>SUM(H3:H17)</f>
        <v>0</v>
      </c>
    </row>
    <row r="20" spans="1:8" x14ac:dyDescent="0.5">
      <c r="A20" t="s">
        <v>30</v>
      </c>
      <c r="D20" t="s">
        <v>40</v>
      </c>
      <c r="G20" t="s">
        <v>44</v>
      </c>
    </row>
    <row r="21" spans="1:8" x14ac:dyDescent="0.5">
      <c r="A21" t="s">
        <v>28</v>
      </c>
      <c r="B21" t="s">
        <v>29</v>
      </c>
      <c r="D21" t="s">
        <v>28</v>
      </c>
      <c r="E21" t="s">
        <v>29</v>
      </c>
      <c r="G21" t="s">
        <v>28</v>
      </c>
      <c r="H21" t="s">
        <v>29</v>
      </c>
    </row>
    <row r="22" spans="1:8" x14ac:dyDescent="0.5">
      <c r="A22" t="s">
        <v>57</v>
      </c>
      <c r="B22">
        <v>0</v>
      </c>
      <c r="D22" t="s">
        <v>57</v>
      </c>
      <c r="E22">
        <v>0</v>
      </c>
      <c r="G22" t="s">
        <v>56</v>
      </c>
      <c r="H22">
        <v>0</v>
      </c>
    </row>
    <row r="23" spans="1:8" x14ac:dyDescent="0.5">
      <c r="A23" t="s">
        <v>58</v>
      </c>
      <c r="B23">
        <v>0</v>
      </c>
      <c r="D23" t="s">
        <v>58</v>
      </c>
      <c r="E23">
        <v>0</v>
      </c>
      <c r="G23" t="s">
        <v>52</v>
      </c>
      <c r="H23">
        <v>0</v>
      </c>
    </row>
    <row r="24" spans="1:8" x14ac:dyDescent="0.5">
      <c r="A24" t="s">
        <v>46</v>
      </c>
      <c r="B24">
        <v>0</v>
      </c>
      <c r="D24" t="s">
        <v>46</v>
      </c>
      <c r="E24">
        <v>0</v>
      </c>
      <c r="G24" t="s">
        <v>55</v>
      </c>
      <c r="H24">
        <v>0</v>
      </c>
    </row>
    <row r="25" spans="1:8" x14ac:dyDescent="0.5">
      <c r="A25" t="s">
        <v>59</v>
      </c>
      <c r="B25">
        <v>0</v>
      </c>
      <c r="D25" t="s">
        <v>59</v>
      </c>
      <c r="E25">
        <v>0</v>
      </c>
      <c r="G25" t="s">
        <v>53</v>
      </c>
      <c r="H25">
        <v>0</v>
      </c>
    </row>
    <row r="26" spans="1:8" x14ac:dyDescent="0.5">
      <c r="A26" t="s">
        <v>38</v>
      </c>
      <c r="B26">
        <v>14</v>
      </c>
      <c r="D26" t="s">
        <v>38</v>
      </c>
      <c r="E26">
        <v>7</v>
      </c>
      <c r="G26" t="s">
        <v>51</v>
      </c>
      <c r="H26">
        <v>0</v>
      </c>
    </row>
    <row r="27" spans="1:8" x14ac:dyDescent="0.5">
      <c r="A27" t="s">
        <v>39</v>
      </c>
      <c r="B27">
        <v>14</v>
      </c>
      <c r="D27" t="s">
        <v>39</v>
      </c>
      <c r="E27">
        <v>4</v>
      </c>
      <c r="G27" t="s">
        <v>54</v>
      </c>
      <c r="H27">
        <v>0</v>
      </c>
    </row>
    <row r="28" spans="1:8" x14ac:dyDescent="0.5">
      <c r="A28" t="s">
        <v>60</v>
      </c>
      <c r="B28">
        <v>0</v>
      </c>
      <c r="D28" t="s">
        <v>60</v>
      </c>
      <c r="E28">
        <v>0</v>
      </c>
    </row>
    <row r="29" spans="1:8" x14ac:dyDescent="0.5">
      <c r="A29" t="s">
        <v>41</v>
      </c>
      <c r="B29">
        <v>0</v>
      </c>
      <c r="D29" t="s">
        <v>41</v>
      </c>
      <c r="E29">
        <v>0</v>
      </c>
    </row>
    <row r="30" spans="1:8" x14ac:dyDescent="0.5">
      <c r="A30" t="s">
        <v>35</v>
      </c>
      <c r="B30">
        <v>7</v>
      </c>
      <c r="D30" t="s">
        <v>35</v>
      </c>
      <c r="E30">
        <v>16</v>
      </c>
    </row>
    <row r="31" spans="1:8" x14ac:dyDescent="0.5">
      <c r="A31" t="s">
        <v>33</v>
      </c>
      <c r="B31">
        <v>26</v>
      </c>
      <c r="D31" t="s">
        <v>33</v>
      </c>
      <c r="E31">
        <v>28</v>
      </c>
    </row>
    <row r="32" spans="1:8" x14ac:dyDescent="0.5">
      <c r="A32" t="s">
        <v>61</v>
      </c>
      <c r="B32">
        <v>0</v>
      </c>
      <c r="D32" t="s">
        <v>61</v>
      </c>
      <c r="E32">
        <v>0</v>
      </c>
    </row>
    <row r="33" spans="1:8" x14ac:dyDescent="0.5">
      <c r="A33" t="s">
        <v>36</v>
      </c>
      <c r="B33">
        <v>0</v>
      </c>
      <c r="D33" t="s">
        <v>36</v>
      </c>
      <c r="E33">
        <v>0</v>
      </c>
    </row>
    <row r="34" spans="1:8" x14ac:dyDescent="0.5">
      <c r="A34" t="s">
        <v>34</v>
      </c>
      <c r="B34">
        <v>1</v>
      </c>
      <c r="D34" t="s">
        <v>34</v>
      </c>
      <c r="E34">
        <v>1</v>
      </c>
    </row>
    <row r="35" spans="1:8" x14ac:dyDescent="0.5">
      <c r="A35" t="s">
        <v>62</v>
      </c>
      <c r="B35">
        <v>0</v>
      </c>
      <c r="D35" t="s">
        <v>62</v>
      </c>
      <c r="E35">
        <v>0</v>
      </c>
    </row>
    <row r="36" spans="1:8" x14ac:dyDescent="0.5">
      <c r="A36" t="s">
        <v>37</v>
      </c>
      <c r="B36">
        <v>0</v>
      </c>
      <c r="D36" t="s">
        <v>37</v>
      </c>
      <c r="E36">
        <v>1</v>
      </c>
    </row>
    <row r="37" spans="1:8" x14ac:dyDescent="0.5">
      <c r="A37" t="s">
        <v>69</v>
      </c>
      <c r="B37">
        <f>SUM(B22:B36)</f>
        <v>62</v>
      </c>
      <c r="D37" t="s">
        <v>69</v>
      </c>
      <c r="E37">
        <f>SUM(E22:E36)</f>
        <v>57</v>
      </c>
      <c r="G37" t="s">
        <v>69</v>
      </c>
      <c r="H37">
        <f>SUM(H22:H36)</f>
        <v>0</v>
      </c>
    </row>
    <row r="39" spans="1:8" x14ac:dyDescent="0.5">
      <c r="A39" t="s">
        <v>31</v>
      </c>
      <c r="D39" t="s">
        <v>42</v>
      </c>
      <c r="G39" t="s">
        <v>45</v>
      </c>
    </row>
    <row r="40" spans="1:8" x14ac:dyDescent="0.5">
      <c r="A40" t="s">
        <v>28</v>
      </c>
      <c r="B40" t="s">
        <v>29</v>
      </c>
      <c r="D40" t="s">
        <v>28</v>
      </c>
      <c r="E40" t="s">
        <v>29</v>
      </c>
      <c r="G40" t="s">
        <v>28</v>
      </c>
      <c r="H40" t="s">
        <v>29</v>
      </c>
    </row>
    <row r="41" spans="1:8" x14ac:dyDescent="0.5">
      <c r="A41" t="s">
        <v>57</v>
      </c>
      <c r="B41">
        <v>0</v>
      </c>
      <c r="D41" t="s">
        <v>57</v>
      </c>
      <c r="E41">
        <v>0</v>
      </c>
      <c r="G41" t="s">
        <v>56</v>
      </c>
      <c r="H41">
        <v>0</v>
      </c>
    </row>
    <row r="42" spans="1:8" x14ac:dyDescent="0.5">
      <c r="A42" t="s">
        <v>58</v>
      </c>
      <c r="B42">
        <v>0</v>
      </c>
      <c r="D42" t="s">
        <v>58</v>
      </c>
      <c r="E42">
        <v>0</v>
      </c>
      <c r="G42" t="s">
        <v>52</v>
      </c>
      <c r="H42">
        <v>0</v>
      </c>
    </row>
    <row r="43" spans="1:8" x14ac:dyDescent="0.5">
      <c r="A43" t="s">
        <v>46</v>
      </c>
      <c r="B43">
        <v>0</v>
      </c>
      <c r="D43" t="s">
        <v>46</v>
      </c>
      <c r="E43">
        <v>0</v>
      </c>
      <c r="G43" t="s">
        <v>55</v>
      </c>
      <c r="H43">
        <v>0</v>
      </c>
    </row>
    <row r="44" spans="1:8" x14ac:dyDescent="0.5">
      <c r="A44" t="s">
        <v>59</v>
      </c>
      <c r="B44">
        <v>0</v>
      </c>
      <c r="D44" t="s">
        <v>59</v>
      </c>
      <c r="E44">
        <v>0</v>
      </c>
      <c r="G44" t="s">
        <v>53</v>
      </c>
      <c r="H44">
        <v>0</v>
      </c>
    </row>
    <row r="45" spans="1:8" x14ac:dyDescent="0.5">
      <c r="A45" t="s">
        <v>38</v>
      </c>
      <c r="B45">
        <v>28</v>
      </c>
      <c r="D45" t="s">
        <v>38</v>
      </c>
      <c r="E45">
        <v>19</v>
      </c>
      <c r="G45" t="s">
        <v>51</v>
      </c>
      <c r="H45">
        <v>0</v>
      </c>
    </row>
    <row r="46" spans="1:8" x14ac:dyDescent="0.5">
      <c r="A46" t="s">
        <v>39</v>
      </c>
      <c r="B46">
        <v>5</v>
      </c>
      <c r="D46" t="s">
        <v>39</v>
      </c>
      <c r="E46">
        <v>1</v>
      </c>
      <c r="G46" t="s">
        <v>54</v>
      </c>
      <c r="H46">
        <v>0</v>
      </c>
    </row>
    <row r="47" spans="1:8" x14ac:dyDescent="0.5">
      <c r="A47" t="s">
        <v>60</v>
      </c>
      <c r="B47">
        <v>0</v>
      </c>
      <c r="D47" t="s">
        <v>60</v>
      </c>
      <c r="E47">
        <v>0</v>
      </c>
    </row>
    <row r="48" spans="1:8" x14ac:dyDescent="0.5">
      <c r="A48" t="s">
        <v>41</v>
      </c>
      <c r="B48">
        <v>0</v>
      </c>
      <c r="D48" t="s">
        <v>41</v>
      </c>
      <c r="E48">
        <v>0</v>
      </c>
    </row>
    <row r="49" spans="1:8" x14ac:dyDescent="0.5">
      <c r="A49" t="s">
        <v>35</v>
      </c>
      <c r="B49">
        <v>9</v>
      </c>
      <c r="D49" t="s">
        <v>35</v>
      </c>
      <c r="E49">
        <v>24</v>
      </c>
    </row>
    <row r="50" spans="1:8" x14ac:dyDescent="0.5">
      <c r="A50" t="s">
        <v>33</v>
      </c>
      <c r="B50">
        <v>10</v>
      </c>
      <c r="D50" t="s">
        <v>33</v>
      </c>
      <c r="E50">
        <v>21</v>
      </c>
    </row>
    <row r="51" spans="1:8" x14ac:dyDescent="0.5">
      <c r="A51" t="s">
        <v>61</v>
      </c>
      <c r="B51">
        <v>0</v>
      </c>
      <c r="D51" t="s">
        <v>61</v>
      </c>
      <c r="E51">
        <v>0</v>
      </c>
    </row>
    <row r="52" spans="1:8" x14ac:dyDescent="0.5">
      <c r="A52" t="s">
        <v>36</v>
      </c>
      <c r="B52">
        <v>0</v>
      </c>
      <c r="D52" t="s">
        <v>36</v>
      </c>
      <c r="E52">
        <v>0</v>
      </c>
    </row>
    <row r="53" spans="1:8" x14ac:dyDescent="0.5">
      <c r="A53" t="s">
        <v>34</v>
      </c>
      <c r="B53">
        <v>9</v>
      </c>
      <c r="D53" t="s">
        <v>34</v>
      </c>
      <c r="E53">
        <v>3</v>
      </c>
    </row>
    <row r="54" spans="1:8" x14ac:dyDescent="0.5">
      <c r="A54" t="s">
        <v>62</v>
      </c>
      <c r="B54">
        <v>0</v>
      </c>
      <c r="D54" t="s">
        <v>62</v>
      </c>
      <c r="E54">
        <v>0</v>
      </c>
    </row>
    <row r="55" spans="1:8" x14ac:dyDescent="0.5">
      <c r="A55" t="s">
        <v>37</v>
      </c>
      <c r="B55">
        <v>1</v>
      </c>
      <c r="D55" t="s">
        <v>37</v>
      </c>
      <c r="E55">
        <v>0</v>
      </c>
    </row>
    <row r="56" spans="1:8" x14ac:dyDescent="0.5">
      <c r="A56" t="s">
        <v>69</v>
      </c>
      <c r="B56">
        <f>SUM(B41:B55)</f>
        <v>62</v>
      </c>
      <c r="D56" t="s">
        <v>69</v>
      </c>
      <c r="E56">
        <f>SUM(E41:E55)</f>
        <v>68</v>
      </c>
      <c r="G56" t="s">
        <v>69</v>
      </c>
      <c r="H56">
        <f>SUM(H41:H55)</f>
        <v>0</v>
      </c>
    </row>
    <row r="58" spans="1:8" x14ac:dyDescent="0.5">
      <c r="A58" t="s">
        <v>63</v>
      </c>
      <c r="D58" t="s">
        <v>64</v>
      </c>
      <c r="G58" t="s">
        <v>65</v>
      </c>
    </row>
    <row r="59" spans="1:8" x14ac:dyDescent="0.5">
      <c r="A59" t="s">
        <v>28</v>
      </c>
      <c r="B59" t="s">
        <v>29</v>
      </c>
      <c r="D59" t="s">
        <v>28</v>
      </c>
      <c r="E59" t="s">
        <v>29</v>
      </c>
      <c r="G59" t="s">
        <v>28</v>
      </c>
      <c r="H59" t="s">
        <v>29</v>
      </c>
    </row>
    <row r="60" spans="1:8" x14ac:dyDescent="0.5">
      <c r="A60" t="s">
        <v>57</v>
      </c>
      <c r="B60">
        <f t="shared" ref="B60:B74" si="0">B3+B22</f>
        <v>0</v>
      </c>
      <c r="D60" t="s">
        <v>57</v>
      </c>
      <c r="E60">
        <f t="shared" ref="E60:E74" si="1">E3+E22</f>
        <v>0</v>
      </c>
      <c r="G60" t="s">
        <v>56</v>
      </c>
      <c r="H60">
        <f t="shared" ref="H60:H65" si="2">H3+H22</f>
        <v>0</v>
      </c>
    </row>
    <row r="61" spans="1:8" x14ac:dyDescent="0.5">
      <c r="A61" t="s">
        <v>58</v>
      </c>
      <c r="B61">
        <f t="shared" si="0"/>
        <v>0</v>
      </c>
      <c r="D61" t="s">
        <v>58</v>
      </c>
      <c r="E61">
        <f t="shared" si="1"/>
        <v>0</v>
      </c>
      <c r="G61" t="s">
        <v>52</v>
      </c>
      <c r="H61">
        <f t="shared" si="2"/>
        <v>0</v>
      </c>
    </row>
    <row r="62" spans="1:8" x14ac:dyDescent="0.5">
      <c r="A62" t="s">
        <v>46</v>
      </c>
      <c r="B62">
        <f t="shared" si="0"/>
        <v>0</v>
      </c>
      <c r="D62" t="s">
        <v>46</v>
      </c>
      <c r="E62">
        <f t="shared" si="1"/>
        <v>1</v>
      </c>
      <c r="G62" t="s">
        <v>55</v>
      </c>
      <c r="H62">
        <f t="shared" si="2"/>
        <v>0</v>
      </c>
    </row>
    <row r="63" spans="1:8" x14ac:dyDescent="0.5">
      <c r="A63" t="s">
        <v>59</v>
      </c>
      <c r="B63">
        <f t="shared" si="0"/>
        <v>0</v>
      </c>
      <c r="D63" t="s">
        <v>59</v>
      </c>
      <c r="E63">
        <f t="shared" si="1"/>
        <v>0</v>
      </c>
      <c r="G63" t="s">
        <v>53</v>
      </c>
      <c r="H63">
        <f t="shared" si="2"/>
        <v>0</v>
      </c>
    </row>
    <row r="64" spans="1:8" x14ac:dyDescent="0.5">
      <c r="A64" t="s">
        <v>38</v>
      </c>
      <c r="B64">
        <f t="shared" si="0"/>
        <v>108</v>
      </c>
      <c r="D64" t="s">
        <v>38</v>
      </c>
      <c r="E64">
        <f t="shared" si="1"/>
        <v>113</v>
      </c>
      <c r="G64" t="s">
        <v>51</v>
      </c>
      <c r="H64">
        <f t="shared" si="2"/>
        <v>0</v>
      </c>
    </row>
    <row r="65" spans="1:8" x14ac:dyDescent="0.5">
      <c r="A65" t="s">
        <v>39</v>
      </c>
      <c r="B65">
        <f t="shared" si="0"/>
        <v>121</v>
      </c>
      <c r="D65" t="s">
        <v>39</v>
      </c>
      <c r="E65">
        <f t="shared" si="1"/>
        <v>6</v>
      </c>
      <c r="G65" t="s">
        <v>54</v>
      </c>
      <c r="H65">
        <f t="shared" si="2"/>
        <v>0</v>
      </c>
    </row>
    <row r="66" spans="1:8" x14ac:dyDescent="0.5">
      <c r="A66" t="s">
        <v>60</v>
      </c>
      <c r="B66">
        <f t="shared" si="0"/>
        <v>0</v>
      </c>
      <c r="D66" t="s">
        <v>60</v>
      </c>
      <c r="E66">
        <f t="shared" si="1"/>
        <v>0</v>
      </c>
    </row>
    <row r="67" spans="1:8" x14ac:dyDescent="0.5">
      <c r="A67" t="s">
        <v>41</v>
      </c>
      <c r="B67">
        <f t="shared" si="0"/>
        <v>0</v>
      </c>
      <c r="D67" t="s">
        <v>41</v>
      </c>
      <c r="E67">
        <f t="shared" si="1"/>
        <v>1</v>
      </c>
    </row>
    <row r="68" spans="1:8" x14ac:dyDescent="0.5">
      <c r="A68" t="s">
        <v>35</v>
      </c>
      <c r="B68">
        <f t="shared" si="0"/>
        <v>26</v>
      </c>
      <c r="D68" t="s">
        <v>35</v>
      </c>
      <c r="E68">
        <f t="shared" si="1"/>
        <v>102</v>
      </c>
    </row>
    <row r="69" spans="1:8" x14ac:dyDescent="0.5">
      <c r="A69" t="s">
        <v>33</v>
      </c>
      <c r="B69">
        <f t="shared" si="0"/>
        <v>114</v>
      </c>
      <c r="D69" t="s">
        <v>33</v>
      </c>
      <c r="E69">
        <f t="shared" si="1"/>
        <v>174</v>
      </c>
    </row>
    <row r="70" spans="1:8" x14ac:dyDescent="0.5">
      <c r="A70" t="s">
        <v>61</v>
      </c>
      <c r="B70">
        <f t="shared" si="0"/>
        <v>0</v>
      </c>
      <c r="D70" t="s">
        <v>61</v>
      </c>
      <c r="E70">
        <f t="shared" si="1"/>
        <v>0</v>
      </c>
    </row>
    <row r="71" spans="1:8" x14ac:dyDescent="0.5">
      <c r="A71" t="s">
        <v>36</v>
      </c>
      <c r="B71">
        <f t="shared" si="0"/>
        <v>3</v>
      </c>
      <c r="D71" t="s">
        <v>36</v>
      </c>
      <c r="E71">
        <f t="shared" si="1"/>
        <v>3</v>
      </c>
    </row>
    <row r="72" spans="1:8" x14ac:dyDescent="0.5">
      <c r="A72" t="s">
        <v>34</v>
      </c>
      <c r="B72">
        <f t="shared" si="0"/>
        <v>18</v>
      </c>
      <c r="D72" t="s">
        <v>34</v>
      </c>
      <c r="E72">
        <f t="shared" si="1"/>
        <v>73</v>
      </c>
    </row>
    <row r="73" spans="1:8" x14ac:dyDescent="0.5">
      <c r="A73" t="s">
        <v>62</v>
      </c>
      <c r="B73">
        <f t="shared" si="0"/>
        <v>0</v>
      </c>
      <c r="D73" t="s">
        <v>62</v>
      </c>
      <c r="E73">
        <f t="shared" si="1"/>
        <v>0</v>
      </c>
    </row>
    <row r="74" spans="1:8" x14ac:dyDescent="0.5">
      <c r="A74" t="s">
        <v>37</v>
      </c>
      <c r="B74">
        <f t="shared" si="0"/>
        <v>2</v>
      </c>
      <c r="D74" t="s">
        <v>37</v>
      </c>
      <c r="E74">
        <f t="shared" si="1"/>
        <v>1</v>
      </c>
    </row>
    <row r="75" spans="1:8" x14ac:dyDescent="0.5">
      <c r="A75" t="s">
        <v>69</v>
      </c>
      <c r="B75">
        <f>SUM(B60:B74)</f>
        <v>392</v>
      </c>
      <c r="D75" t="s">
        <v>69</v>
      </c>
      <c r="E75">
        <f>SUM(E60:E74)</f>
        <v>474</v>
      </c>
      <c r="G75" t="s">
        <v>69</v>
      </c>
      <c r="H75">
        <f>SUM(H60:H74)</f>
        <v>0</v>
      </c>
    </row>
    <row r="77" spans="1:8" x14ac:dyDescent="0.5">
      <c r="A77" t="s">
        <v>66</v>
      </c>
      <c r="D77" t="s">
        <v>67</v>
      </c>
      <c r="G77" t="s">
        <v>68</v>
      </c>
    </row>
    <row r="78" spans="1:8" x14ac:dyDescent="0.35">
      <c r="A78" t="s">
        <v>28</v>
      </c>
      <c r="B78" t="s">
        <v>29</v>
      </c>
      <c r="D78" t="s">
        <v>28</v>
      </c>
      <c r="E78" t="s">
        <v>29</v>
      </c>
      <c r="G78" t="s">
        <v>28</v>
      </c>
      <c r="H78" t="s">
        <v>29</v>
      </c>
    </row>
    <row r="79" spans="1:8" x14ac:dyDescent="0.35">
      <c r="A79" t="s">
        <v>57</v>
      </c>
      <c r="B79">
        <f t="shared" ref="B79:B93" si="3">B41+B60</f>
        <v>0</v>
      </c>
      <c r="C79" s="1">
        <f>B79/B$94</f>
        <v>0</v>
      </c>
      <c r="D79" t="s">
        <v>57</v>
      </c>
      <c r="E79">
        <f t="shared" ref="E79:E93" si="4">E41+E60</f>
        <v>0</v>
      </c>
      <c r="F79" s="1">
        <f>E79/E$94</f>
        <v>0</v>
      </c>
      <c r="G79" t="s">
        <v>56</v>
      </c>
      <c r="H79">
        <f t="shared" ref="H79:H84" si="5">H41+H60</f>
        <v>0</v>
      </c>
    </row>
    <row r="80" spans="1:8" x14ac:dyDescent="0.35">
      <c r="A80" t="s">
        <v>58</v>
      </c>
      <c r="B80">
        <f t="shared" si="3"/>
        <v>0</v>
      </c>
      <c r="C80" s="1">
        <f t="shared" ref="C80:C94" si="6">B80/B$94</f>
        <v>0</v>
      </c>
      <c r="D80" t="s">
        <v>58</v>
      </c>
      <c r="E80">
        <f t="shared" si="4"/>
        <v>0</v>
      </c>
      <c r="F80" s="1">
        <f t="shared" ref="F80:F94" si="7">E80/E$94</f>
        <v>0</v>
      </c>
      <c r="G80" t="s">
        <v>52</v>
      </c>
      <c r="H80">
        <f t="shared" si="5"/>
        <v>0</v>
      </c>
    </row>
    <row r="81" spans="1:8" x14ac:dyDescent="0.35">
      <c r="A81" t="s">
        <v>46</v>
      </c>
      <c r="B81">
        <f t="shared" si="3"/>
        <v>0</v>
      </c>
      <c r="C81" s="1">
        <f t="shared" si="6"/>
        <v>0</v>
      </c>
      <c r="D81" t="s">
        <v>46</v>
      </c>
      <c r="E81">
        <f t="shared" si="4"/>
        <v>1</v>
      </c>
      <c r="F81" s="1">
        <f t="shared" si="7"/>
        <v>1.8450184501845018E-3</v>
      </c>
      <c r="G81" t="s">
        <v>55</v>
      </c>
      <c r="H81">
        <f t="shared" si="5"/>
        <v>0</v>
      </c>
    </row>
    <row r="82" spans="1:8" x14ac:dyDescent="0.35">
      <c r="A82" t="s">
        <v>59</v>
      </c>
      <c r="B82">
        <f t="shared" si="3"/>
        <v>0</v>
      </c>
      <c r="C82" s="1">
        <f t="shared" si="6"/>
        <v>0</v>
      </c>
      <c r="D82" t="s">
        <v>59</v>
      </c>
      <c r="E82">
        <f t="shared" si="4"/>
        <v>0</v>
      </c>
      <c r="F82" s="1">
        <f t="shared" si="7"/>
        <v>0</v>
      </c>
      <c r="G82" t="s">
        <v>53</v>
      </c>
      <c r="H82">
        <f t="shared" si="5"/>
        <v>0</v>
      </c>
    </row>
    <row r="83" spans="1:8" x14ac:dyDescent="0.35">
      <c r="A83" t="s">
        <v>38</v>
      </c>
      <c r="B83">
        <f t="shared" si="3"/>
        <v>136</v>
      </c>
      <c r="C83" s="1">
        <f t="shared" si="6"/>
        <v>0.29955947136563876</v>
      </c>
      <c r="D83" t="s">
        <v>38</v>
      </c>
      <c r="E83">
        <f t="shared" si="4"/>
        <v>132</v>
      </c>
      <c r="F83" s="1">
        <f t="shared" si="7"/>
        <v>0.24354243542435425</v>
      </c>
      <c r="G83" t="s">
        <v>51</v>
      </c>
      <c r="H83">
        <f t="shared" si="5"/>
        <v>0</v>
      </c>
    </row>
    <row r="84" spans="1:8" x14ac:dyDescent="0.35">
      <c r="A84" t="s">
        <v>39</v>
      </c>
      <c r="B84">
        <f t="shared" si="3"/>
        <v>126</v>
      </c>
      <c r="C84" s="1">
        <f t="shared" si="6"/>
        <v>0.27753303964757708</v>
      </c>
      <c r="D84" t="s">
        <v>39</v>
      </c>
      <c r="E84">
        <f t="shared" si="4"/>
        <v>7</v>
      </c>
      <c r="F84" s="1">
        <f t="shared" si="7"/>
        <v>1.2915129151291513E-2</v>
      </c>
      <c r="G84" t="s">
        <v>54</v>
      </c>
      <c r="H84">
        <f t="shared" si="5"/>
        <v>0</v>
      </c>
    </row>
    <row r="85" spans="1:8" x14ac:dyDescent="0.35">
      <c r="A85" t="s">
        <v>60</v>
      </c>
      <c r="B85">
        <f t="shared" si="3"/>
        <v>0</v>
      </c>
      <c r="C85" s="1">
        <f t="shared" si="6"/>
        <v>0</v>
      </c>
      <c r="D85" t="s">
        <v>60</v>
      </c>
      <c r="E85">
        <f t="shared" si="4"/>
        <v>0</v>
      </c>
      <c r="F85" s="1">
        <f t="shared" si="7"/>
        <v>0</v>
      </c>
    </row>
    <row r="86" spans="1:8" x14ac:dyDescent="0.35">
      <c r="A86" t="s">
        <v>41</v>
      </c>
      <c r="B86">
        <f t="shared" si="3"/>
        <v>0</v>
      </c>
      <c r="C86" s="1">
        <f t="shared" si="6"/>
        <v>0</v>
      </c>
      <c r="D86" t="s">
        <v>41</v>
      </c>
      <c r="E86">
        <f t="shared" si="4"/>
        <v>1</v>
      </c>
      <c r="F86" s="1">
        <f t="shared" si="7"/>
        <v>1.8450184501845018E-3</v>
      </c>
    </row>
    <row r="87" spans="1:8" x14ac:dyDescent="0.35">
      <c r="A87" t="s">
        <v>35</v>
      </c>
      <c r="B87">
        <f t="shared" si="3"/>
        <v>35</v>
      </c>
      <c r="C87" s="1">
        <f t="shared" si="6"/>
        <v>7.7092511013215861E-2</v>
      </c>
      <c r="D87" t="s">
        <v>35</v>
      </c>
      <c r="E87">
        <f t="shared" si="4"/>
        <v>126</v>
      </c>
      <c r="F87" s="1">
        <f t="shared" si="7"/>
        <v>0.23247232472324722</v>
      </c>
    </row>
    <row r="88" spans="1:8" x14ac:dyDescent="0.35">
      <c r="A88" t="s">
        <v>33</v>
      </c>
      <c r="B88">
        <f t="shared" si="3"/>
        <v>124</v>
      </c>
      <c r="C88" s="1">
        <f t="shared" si="6"/>
        <v>0.27312775330396477</v>
      </c>
      <c r="D88" t="s">
        <v>33</v>
      </c>
      <c r="E88">
        <f t="shared" si="4"/>
        <v>195</v>
      </c>
      <c r="F88" s="1">
        <f t="shared" si="7"/>
        <v>0.35977859778597787</v>
      </c>
    </row>
    <row r="89" spans="1:8" x14ac:dyDescent="0.35">
      <c r="A89" t="s">
        <v>61</v>
      </c>
      <c r="B89">
        <f t="shared" si="3"/>
        <v>0</v>
      </c>
      <c r="C89" s="1">
        <f t="shared" si="6"/>
        <v>0</v>
      </c>
      <c r="D89" t="s">
        <v>61</v>
      </c>
      <c r="E89">
        <f t="shared" si="4"/>
        <v>0</v>
      </c>
      <c r="F89" s="1">
        <f t="shared" si="7"/>
        <v>0</v>
      </c>
    </row>
    <row r="90" spans="1:8" x14ac:dyDescent="0.35">
      <c r="A90" t="s">
        <v>36</v>
      </c>
      <c r="B90">
        <f t="shared" si="3"/>
        <v>3</v>
      </c>
      <c r="C90" s="1">
        <f t="shared" si="6"/>
        <v>6.6079295154185024E-3</v>
      </c>
      <c r="D90" t="s">
        <v>36</v>
      </c>
      <c r="E90">
        <f t="shared" si="4"/>
        <v>3</v>
      </c>
      <c r="F90" s="1">
        <f t="shared" si="7"/>
        <v>5.5350553505535052E-3</v>
      </c>
    </row>
    <row r="91" spans="1:8" x14ac:dyDescent="0.35">
      <c r="A91" t="s">
        <v>34</v>
      </c>
      <c r="B91">
        <f t="shared" si="3"/>
        <v>27</v>
      </c>
      <c r="C91" s="1">
        <f t="shared" si="6"/>
        <v>5.9471365638766517E-2</v>
      </c>
      <c r="D91" t="s">
        <v>34</v>
      </c>
      <c r="E91">
        <f t="shared" si="4"/>
        <v>76</v>
      </c>
      <c r="F91" s="1">
        <f t="shared" si="7"/>
        <v>0.14022140221402213</v>
      </c>
    </row>
    <row r="92" spans="1:8" x14ac:dyDescent="0.35">
      <c r="A92" t="s">
        <v>62</v>
      </c>
      <c r="B92">
        <f t="shared" si="3"/>
        <v>0</v>
      </c>
      <c r="C92" s="1">
        <f t="shared" si="6"/>
        <v>0</v>
      </c>
      <c r="D92" t="s">
        <v>62</v>
      </c>
      <c r="E92">
        <f t="shared" si="4"/>
        <v>0</v>
      </c>
      <c r="F92" s="1">
        <f t="shared" si="7"/>
        <v>0</v>
      </c>
    </row>
    <row r="93" spans="1:8" x14ac:dyDescent="0.35">
      <c r="A93" t="s">
        <v>37</v>
      </c>
      <c r="B93">
        <f t="shared" si="3"/>
        <v>3</v>
      </c>
      <c r="C93" s="1">
        <f t="shared" si="6"/>
        <v>6.6079295154185024E-3</v>
      </c>
      <c r="D93" t="s">
        <v>37</v>
      </c>
      <c r="E93">
        <f t="shared" si="4"/>
        <v>1</v>
      </c>
      <c r="F93" s="1">
        <f t="shared" si="7"/>
        <v>1.8450184501845018E-3</v>
      </c>
    </row>
    <row r="94" spans="1:8" x14ac:dyDescent="0.35">
      <c r="A94" t="s">
        <v>69</v>
      </c>
      <c r="B94">
        <f>SUM(B79:B93)</f>
        <v>454</v>
      </c>
      <c r="C94" s="1">
        <f t="shared" si="6"/>
        <v>1</v>
      </c>
      <c r="D94" t="s">
        <v>69</v>
      </c>
      <c r="E94">
        <f>SUM(E79:E93)</f>
        <v>542</v>
      </c>
      <c r="F94" s="1">
        <f t="shared" si="7"/>
        <v>1</v>
      </c>
      <c r="G94" t="s">
        <v>69</v>
      </c>
      <c r="H94">
        <f>SUM(H79:H93)</f>
        <v>0</v>
      </c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opLeftCell="A67" workbookViewId="0">
      <selection activeCell="H90" sqref="H90"/>
    </sheetView>
  </sheetViews>
  <sheetFormatPr baseColWidth="10" defaultRowHeight="14.5" x14ac:dyDescent="0.35"/>
  <sheetData>
    <row r="1" spans="1:8" x14ac:dyDescent="0.5">
      <c r="A1" t="s">
        <v>27</v>
      </c>
      <c r="D1" t="s">
        <v>32</v>
      </c>
      <c r="G1" t="s">
        <v>43</v>
      </c>
    </row>
    <row r="2" spans="1:8" x14ac:dyDescent="0.5">
      <c r="A2" t="s">
        <v>28</v>
      </c>
      <c r="B2" t="s">
        <v>29</v>
      </c>
      <c r="D2" t="s">
        <v>28</v>
      </c>
      <c r="E2" t="s">
        <v>29</v>
      </c>
      <c r="G2" t="s">
        <v>28</v>
      </c>
      <c r="H2" t="s">
        <v>29</v>
      </c>
    </row>
    <row r="3" spans="1:8" x14ac:dyDescent="0.5">
      <c r="A3" t="s">
        <v>57</v>
      </c>
      <c r="B3">
        <v>0</v>
      </c>
      <c r="D3" t="s">
        <v>57</v>
      </c>
      <c r="E3">
        <v>0</v>
      </c>
      <c r="G3" t="s">
        <v>56</v>
      </c>
      <c r="H3">
        <v>0</v>
      </c>
    </row>
    <row r="4" spans="1:8" x14ac:dyDescent="0.5">
      <c r="A4" t="s">
        <v>58</v>
      </c>
      <c r="B4">
        <v>0</v>
      </c>
      <c r="D4" t="s">
        <v>58</v>
      </c>
      <c r="E4">
        <v>0</v>
      </c>
      <c r="G4" t="s">
        <v>52</v>
      </c>
      <c r="H4">
        <v>0</v>
      </c>
    </row>
    <row r="5" spans="1:8" x14ac:dyDescent="0.5">
      <c r="A5" t="s">
        <v>46</v>
      </c>
      <c r="B5">
        <v>0</v>
      </c>
      <c r="D5" t="s">
        <v>46</v>
      </c>
      <c r="E5">
        <v>0</v>
      </c>
      <c r="G5" t="s">
        <v>55</v>
      </c>
      <c r="H5">
        <v>0</v>
      </c>
    </row>
    <row r="6" spans="1:8" x14ac:dyDescent="0.5">
      <c r="A6" t="s">
        <v>59</v>
      </c>
      <c r="B6">
        <v>0</v>
      </c>
      <c r="D6" t="s">
        <v>59</v>
      </c>
      <c r="E6">
        <v>0</v>
      </c>
      <c r="G6" t="s">
        <v>53</v>
      </c>
      <c r="H6">
        <v>0</v>
      </c>
    </row>
    <row r="7" spans="1:8" x14ac:dyDescent="0.5">
      <c r="A7" t="s">
        <v>38</v>
      </c>
      <c r="B7">
        <v>59</v>
      </c>
      <c r="D7" t="s">
        <v>38</v>
      </c>
      <c r="E7">
        <v>67</v>
      </c>
      <c r="G7" t="s">
        <v>51</v>
      </c>
      <c r="H7">
        <v>0</v>
      </c>
    </row>
    <row r="8" spans="1:8" x14ac:dyDescent="0.5">
      <c r="A8" t="s">
        <v>39</v>
      </c>
      <c r="B8">
        <v>27</v>
      </c>
      <c r="D8" t="s">
        <v>39</v>
      </c>
      <c r="E8">
        <v>2</v>
      </c>
      <c r="G8" t="s">
        <v>54</v>
      </c>
      <c r="H8">
        <v>0</v>
      </c>
    </row>
    <row r="9" spans="1:8" x14ac:dyDescent="0.5">
      <c r="A9" t="s">
        <v>60</v>
      </c>
      <c r="B9">
        <v>0</v>
      </c>
      <c r="D9" t="s">
        <v>60</v>
      </c>
      <c r="E9">
        <v>0</v>
      </c>
    </row>
    <row r="10" spans="1:8" x14ac:dyDescent="0.5">
      <c r="A10" t="s">
        <v>41</v>
      </c>
      <c r="B10">
        <v>1</v>
      </c>
      <c r="D10" t="s">
        <v>41</v>
      </c>
      <c r="E10">
        <v>0</v>
      </c>
    </row>
    <row r="11" spans="1:8" x14ac:dyDescent="0.5">
      <c r="A11" t="s">
        <v>35</v>
      </c>
      <c r="B11">
        <v>12</v>
      </c>
      <c r="D11" t="s">
        <v>35</v>
      </c>
      <c r="E11">
        <v>72</v>
      </c>
    </row>
    <row r="12" spans="1:8" x14ac:dyDescent="0.5">
      <c r="A12" t="s">
        <v>33</v>
      </c>
      <c r="B12">
        <v>100</v>
      </c>
      <c r="D12" t="s">
        <v>33</v>
      </c>
      <c r="E12">
        <v>170</v>
      </c>
    </row>
    <row r="13" spans="1:8" x14ac:dyDescent="0.5">
      <c r="A13" t="s">
        <v>61</v>
      </c>
      <c r="B13">
        <v>0</v>
      </c>
      <c r="D13" t="s">
        <v>61</v>
      </c>
      <c r="E13">
        <v>0</v>
      </c>
    </row>
    <row r="14" spans="1:8" x14ac:dyDescent="0.5">
      <c r="A14" t="s">
        <v>36</v>
      </c>
      <c r="B14">
        <v>2</v>
      </c>
      <c r="D14" t="s">
        <v>36</v>
      </c>
      <c r="E14">
        <v>2</v>
      </c>
    </row>
    <row r="15" spans="1:8" x14ac:dyDescent="0.5">
      <c r="A15" t="s">
        <v>34</v>
      </c>
      <c r="B15">
        <v>17</v>
      </c>
      <c r="D15" t="s">
        <v>34</v>
      </c>
      <c r="E15">
        <v>58</v>
      </c>
    </row>
    <row r="16" spans="1:8" x14ac:dyDescent="0.5">
      <c r="A16" t="s">
        <v>62</v>
      </c>
      <c r="B16">
        <v>0</v>
      </c>
      <c r="D16" t="s">
        <v>62</v>
      </c>
      <c r="E16">
        <v>0</v>
      </c>
    </row>
    <row r="17" spans="1:8" x14ac:dyDescent="0.5">
      <c r="A17" t="s">
        <v>37</v>
      </c>
      <c r="B17">
        <v>2</v>
      </c>
      <c r="D17" t="s">
        <v>37</v>
      </c>
      <c r="E17">
        <v>1</v>
      </c>
    </row>
    <row r="18" spans="1:8" x14ac:dyDescent="0.5">
      <c r="A18" t="s">
        <v>69</v>
      </c>
      <c r="B18">
        <f>SUM(B3:B17)</f>
        <v>220</v>
      </c>
      <c r="D18" t="s">
        <v>69</v>
      </c>
      <c r="E18">
        <f>SUM(E3:E17)</f>
        <v>372</v>
      </c>
      <c r="G18" t="s">
        <v>69</v>
      </c>
      <c r="H18">
        <f>SUM(H3:H17)</f>
        <v>0</v>
      </c>
    </row>
    <row r="20" spans="1:8" x14ac:dyDescent="0.5">
      <c r="A20" t="s">
        <v>30</v>
      </c>
      <c r="D20" t="s">
        <v>40</v>
      </c>
      <c r="G20" t="s">
        <v>44</v>
      </c>
    </row>
    <row r="21" spans="1:8" x14ac:dyDescent="0.5">
      <c r="A21" t="s">
        <v>28</v>
      </c>
      <c r="B21" t="s">
        <v>29</v>
      </c>
      <c r="D21" t="s">
        <v>28</v>
      </c>
      <c r="E21" t="s">
        <v>29</v>
      </c>
      <c r="G21" t="s">
        <v>28</v>
      </c>
      <c r="H21" t="s">
        <v>29</v>
      </c>
    </row>
    <row r="22" spans="1:8" x14ac:dyDescent="0.5">
      <c r="A22" t="s">
        <v>57</v>
      </c>
      <c r="B22">
        <v>0</v>
      </c>
      <c r="D22" t="s">
        <v>57</v>
      </c>
      <c r="E22">
        <v>0</v>
      </c>
      <c r="G22" t="s">
        <v>56</v>
      </c>
      <c r="H22">
        <v>0</v>
      </c>
    </row>
    <row r="23" spans="1:8" x14ac:dyDescent="0.5">
      <c r="A23" t="s">
        <v>58</v>
      </c>
      <c r="B23">
        <v>0</v>
      </c>
      <c r="D23" t="s">
        <v>58</v>
      </c>
      <c r="E23">
        <v>0</v>
      </c>
      <c r="G23" t="s">
        <v>52</v>
      </c>
      <c r="H23">
        <v>0</v>
      </c>
    </row>
    <row r="24" spans="1:8" x14ac:dyDescent="0.5">
      <c r="A24" t="s">
        <v>46</v>
      </c>
      <c r="B24">
        <v>0</v>
      </c>
      <c r="D24" t="s">
        <v>46</v>
      </c>
      <c r="E24">
        <v>0</v>
      </c>
      <c r="G24" t="s">
        <v>55</v>
      </c>
      <c r="H24">
        <v>0</v>
      </c>
    </row>
    <row r="25" spans="1:8" x14ac:dyDescent="0.5">
      <c r="A25" t="s">
        <v>59</v>
      </c>
      <c r="B25">
        <v>0</v>
      </c>
      <c r="D25" t="s">
        <v>59</v>
      </c>
      <c r="E25">
        <v>0</v>
      </c>
      <c r="G25" t="s">
        <v>53</v>
      </c>
      <c r="H25">
        <v>0</v>
      </c>
    </row>
    <row r="26" spans="1:8" x14ac:dyDescent="0.5">
      <c r="A26" t="s">
        <v>38</v>
      </c>
      <c r="B26">
        <v>14</v>
      </c>
      <c r="D26" t="s">
        <v>38</v>
      </c>
      <c r="E26">
        <v>13</v>
      </c>
      <c r="G26" t="s">
        <v>51</v>
      </c>
      <c r="H26">
        <v>0</v>
      </c>
    </row>
    <row r="27" spans="1:8" x14ac:dyDescent="0.5">
      <c r="A27" t="s">
        <v>39</v>
      </c>
      <c r="B27">
        <v>0</v>
      </c>
      <c r="D27" t="s">
        <v>39</v>
      </c>
      <c r="E27">
        <v>0</v>
      </c>
      <c r="G27" t="s">
        <v>54</v>
      </c>
      <c r="H27">
        <v>0</v>
      </c>
    </row>
    <row r="28" spans="1:8" x14ac:dyDescent="0.5">
      <c r="A28" t="s">
        <v>60</v>
      </c>
      <c r="B28">
        <v>0</v>
      </c>
      <c r="D28" t="s">
        <v>60</v>
      </c>
      <c r="E28">
        <v>0</v>
      </c>
    </row>
    <row r="29" spans="1:8" x14ac:dyDescent="0.5">
      <c r="A29" t="s">
        <v>41</v>
      </c>
      <c r="B29">
        <v>0</v>
      </c>
      <c r="D29" t="s">
        <v>41</v>
      </c>
      <c r="E29">
        <v>0</v>
      </c>
    </row>
    <row r="30" spans="1:8" x14ac:dyDescent="0.5">
      <c r="A30" t="s">
        <v>35</v>
      </c>
      <c r="B30">
        <v>3</v>
      </c>
      <c r="D30" t="s">
        <v>35</v>
      </c>
      <c r="E30">
        <v>4</v>
      </c>
    </row>
    <row r="31" spans="1:8" x14ac:dyDescent="0.5">
      <c r="A31" t="s">
        <v>33</v>
      </c>
      <c r="B31">
        <v>12</v>
      </c>
      <c r="D31" t="s">
        <v>33</v>
      </c>
      <c r="E31">
        <v>17</v>
      </c>
    </row>
    <row r="32" spans="1:8" x14ac:dyDescent="0.5">
      <c r="A32" t="s">
        <v>61</v>
      </c>
      <c r="B32">
        <v>0</v>
      </c>
      <c r="D32" t="s">
        <v>61</v>
      </c>
      <c r="E32">
        <v>0</v>
      </c>
    </row>
    <row r="33" spans="1:8" x14ac:dyDescent="0.5">
      <c r="A33" t="s">
        <v>36</v>
      </c>
      <c r="B33">
        <v>0</v>
      </c>
      <c r="D33" t="s">
        <v>36</v>
      </c>
      <c r="E33">
        <v>0</v>
      </c>
    </row>
    <row r="34" spans="1:8" x14ac:dyDescent="0.5">
      <c r="A34" t="s">
        <v>34</v>
      </c>
      <c r="B34">
        <v>0</v>
      </c>
      <c r="D34" t="s">
        <v>34</v>
      </c>
      <c r="E34">
        <v>0</v>
      </c>
    </row>
    <row r="35" spans="1:8" x14ac:dyDescent="0.5">
      <c r="A35" t="s">
        <v>62</v>
      </c>
      <c r="B35">
        <v>0</v>
      </c>
      <c r="D35" t="s">
        <v>62</v>
      </c>
      <c r="E35">
        <v>0</v>
      </c>
    </row>
    <row r="36" spans="1:8" x14ac:dyDescent="0.5">
      <c r="A36" t="s">
        <v>37</v>
      </c>
      <c r="B36">
        <v>0</v>
      </c>
      <c r="D36" t="s">
        <v>37</v>
      </c>
      <c r="E36">
        <v>0</v>
      </c>
    </row>
    <row r="37" spans="1:8" x14ac:dyDescent="0.5">
      <c r="A37" t="s">
        <v>69</v>
      </c>
      <c r="B37">
        <f>SUM(B22:B36)</f>
        <v>29</v>
      </c>
      <c r="D37" t="s">
        <v>69</v>
      </c>
      <c r="E37">
        <f>SUM(E22:E36)</f>
        <v>34</v>
      </c>
      <c r="G37" t="s">
        <v>69</v>
      </c>
      <c r="H37">
        <f>SUM(H22:H36)</f>
        <v>0</v>
      </c>
    </row>
    <row r="39" spans="1:8" x14ac:dyDescent="0.5">
      <c r="A39" t="s">
        <v>31</v>
      </c>
      <c r="D39" t="s">
        <v>42</v>
      </c>
      <c r="G39" t="s">
        <v>45</v>
      </c>
    </row>
    <row r="40" spans="1:8" x14ac:dyDescent="0.5">
      <c r="A40" t="s">
        <v>28</v>
      </c>
      <c r="B40" t="s">
        <v>29</v>
      </c>
      <c r="D40" t="s">
        <v>28</v>
      </c>
      <c r="E40" t="s">
        <v>29</v>
      </c>
      <c r="G40" t="s">
        <v>28</v>
      </c>
      <c r="H40" t="s">
        <v>29</v>
      </c>
    </row>
    <row r="41" spans="1:8" x14ac:dyDescent="0.5">
      <c r="A41" t="s">
        <v>57</v>
      </c>
      <c r="B41">
        <v>0</v>
      </c>
      <c r="D41" t="s">
        <v>57</v>
      </c>
      <c r="E41">
        <v>0</v>
      </c>
      <c r="G41" t="s">
        <v>56</v>
      </c>
      <c r="H41">
        <v>0</v>
      </c>
    </row>
    <row r="42" spans="1:8" x14ac:dyDescent="0.5">
      <c r="A42" t="s">
        <v>58</v>
      </c>
      <c r="B42">
        <v>0</v>
      </c>
      <c r="D42" t="s">
        <v>58</v>
      </c>
      <c r="E42">
        <v>0</v>
      </c>
      <c r="G42" t="s">
        <v>52</v>
      </c>
      <c r="H42">
        <v>0</v>
      </c>
    </row>
    <row r="43" spans="1:8" x14ac:dyDescent="0.5">
      <c r="A43" t="s">
        <v>46</v>
      </c>
      <c r="B43">
        <v>0</v>
      </c>
      <c r="D43" t="s">
        <v>46</v>
      </c>
      <c r="E43">
        <v>0</v>
      </c>
      <c r="G43" t="s">
        <v>55</v>
      </c>
      <c r="H43">
        <v>0</v>
      </c>
    </row>
    <row r="44" spans="1:8" x14ac:dyDescent="0.5">
      <c r="A44" t="s">
        <v>59</v>
      </c>
      <c r="B44">
        <v>0</v>
      </c>
      <c r="D44" t="s">
        <v>59</v>
      </c>
      <c r="E44">
        <v>0</v>
      </c>
      <c r="G44" t="s">
        <v>53</v>
      </c>
      <c r="H44">
        <v>0</v>
      </c>
    </row>
    <row r="45" spans="1:8" x14ac:dyDescent="0.5">
      <c r="A45" t="s">
        <v>38</v>
      </c>
      <c r="B45">
        <v>13</v>
      </c>
      <c r="D45" t="s">
        <v>38</v>
      </c>
      <c r="E45">
        <v>8</v>
      </c>
      <c r="G45" t="s">
        <v>51</v>
      </c>
      <c r="H45">
        <v>0</v>
      </c>
    </row>
    <row r="46" spans="1:8" x14ac:dyDescent="0.5">
      <c r="A46" t="s">
        <v>39</v>
      </c>
      <c r="B46">
        <v>3</v>
      </c>
      <c r="D46" t="s">
        <v>39</v>
      </c>
      <c r="E46">
        <v>0</v>
      </c>
      <c r="G46" t="s">
        <v>54</v>
      </c>
      <c r="H46">
        <v>0</v>
      </c>
    </row>
    <row r="47" spans="1:8" x14ac:dyDescent="0.5">
      <c r="A47" t="s">
        <v>60</v>
      </c>
      <c r="B47">
        <v>0</v>
      </c>
      <c r="D47" t="s">
        <v>60</v>
      </c>
      <c r="E47">
        <v>0</v>
      </c>
    </row>
    <row r="48" spans="1:8" x14ac:dyDescent="0.5">
      <c r="A48" t="s">
        <v>41</v>
      </c>
      <c r="B48">
        <v>1</v>
      </c>
      <c r="D48" t="s">
        <v>41</v>
      </c>
      <c r="E48">
        <v>0</v>
      </c>
    </row>
    <row r="49" spans="1:8" x14ac:dyDescent="0.5">
      <c r="A49" t="s">
        <v>35</v>
      </c>
      <c r="B49">
        <v>2</v>
      </c>
      <c r="D49" t="s">
        <v>35</v>
      </c>
      <c r="E49">
        <v>9</v>
      </c>
    </row>
    <row r="50" spans="1:8" x14ac:dyDescent="0.5">
      <c r="A50" t="s">
        <v>33</v>
      </c>
      <c r="B50">
        <v>24</v>
      </c>
      <c r="D50" t="s">
        <v>33</v>
      </c>
      <c r="E50">
        <v>16</v>
      </c>
    </row>
    <row r="51" spans="1:8" x14ac:dyDescent="0.5">
      <c r="A51" t="s">
        <v>61</v>
      </c>
      <c r="B51">
        <v>0</v>
      </c>
      <c r="D51" t="s">
        <v>61</v>
      </c>
      <c r="E51">
        <v>0</v>
      </c>
    </row>
    <row r="52" spans="1:8" x14ac:dyDescent="0.5">
      <c r="A52" t="s">
        <v>36</v>
      </c>
      <c r="B52">
        <v>0</v>
      </c>
      <c r="D52" t="s">
        <v>36</v>
      </c>
      <c r="E52">
        <v>0</v>
      </c>
    </row>
    <row r="53" spans="1:8" x14ac:dyDescent="0.5">
      <c r="A53" t="s">
        <v>34</v>
      </c>
      <c r="B53">
        <v>21</v>
      </c>
      <c r="D53" t="s">
        <v>34</v>
      </c>
      <c r="E53">
        <v>0</v>
      </c>
    </row>
    <row r="54" spans="1:8" x14ac:dyDescent="0.5">
      <c r="A54" t="s">
        <v>62</v>
      </c>
      <c r="B54">
        <v>0</v>
      </c>
      <c r="D54" t="s">
        <v>62</v>
      </c>
      <c r="E54">
        <v>0</v>
      </c>
    </row>
    <row r="55" spans="1:8" x14ac:dyDescent="0.5">
      <c r="A55" t="s">
        <v>37</v>
      </c>
      <c r="B55">
        <v>6</v>
      </c>
      <c r="D55" t="s">
        <v>37</v>
      </c>
      <c r="E55">
        <v>0</v>
      </c>
    </row>
    <row r="56" spans="1:8" x14ac:dyDescent="0.5">
      <c r="A56" t="s">
        <v>69</v>
      </c>
      <c r="B56">
        <f>SUM(B41:B55)</f>
        <v>70</v>
      </c>
      <c r="D56" t="s">
        <v>69</v>
      </c>
      <c r="E56">
        <f>SUM(E41:E55)</f>
        <v>33</v>
      </c>
      <c r="G56" t="s">
        <v>69</v>
      </c>
      <c r="H56">
        <f>SUM(H41:H55)</f>
        <v>0</v>
      </c>
    </row>
    <row r="58" spans="1:8" x14ac:dyDescent="0.5">
      <c r="A58" t="s">
        <v>63</v>
      </c>
      <c r="D58" t="s">
        <v>64</v>
      </c>
      <c r="G58" t="s">
        <v>65</v>
      </c>
    </row>
    <row r="59" spans="1:8" x14ac:dyDescent="0.5">
      <c r="A59" t="s">
        <v>28</v>
      </c>
      <c r="B59" t="s">
        <v>29</v>
      </c>
      <c r="D59" t="s">
        <v>28</v>
      </c>
      <c r="E59" t="s">
        <v>29</v>
      </c>
      <c r="G59" t="s">
        <v>28</v>
      </c>
      <c r="H59" t="s">
        <v>29</v>
      </c>
    </row>
    <row r="60" spans="1:8" x14ac:dyDescent="0.5">
      <c r="A60" t="s">
        <v>57</v>
      </c>
      <c r="B60">
        <f t="shared" ref="B60:B74" si="0">B3+B22</f>
        <v>0</v>
      </c>
      <c r="D60" t="s">
        <v>57</v>
      </c>
      <c r="E60">
        <f t="shared" ref="E60:E74" si="1">E3+E22</f>
        <v>0</v>
      </c>
      <c r="G60" t="s">
        <v>56</v>
      </c>
      <c r="H60">
        <f t="shared" ref="H60:H65" si="2">H3+H22</f>
        <v>0</v>
      </c>
    </row>
    <row r="61" spans="1:8" x14ac:dyDescent="0.5">
      <c r="A61" t="s">
        <v>58</v>
      </c>
      <c r="B61">
        <f t="shared" si="0"/>
        <v>0</v>
      </c>
      <c r="D61" t="s">
        <v>58</v>
      </c>
      <c r="E61">
        <f t="shared" si="1"/>
        <v>0</v>
      </c>
      <c r="G61" t="s">
        <v>52</v>
      </c>
      <c r="H61">
        <f t="shared" si="2"/>
        <v>0</v>
      </c>
    </row>
    <row r="62" spans="1:8" x14ac:dyDescent="0.5">
      <c r="A62" t="s">
        <v>46</v>
      </c>
      <c r="B62">
        <f t="shared" si="0"/>
        <v>0</v>
      </c>
      <c r="D62" t="s">
        <v>46</v>
      </c>
      <c r="E62">
        <f t="shared" si="1"/>
        <v>0</v>
      </c>
      <c r="G62" t="s">
        <v>55</v>
      </c>
      <c r="H62">
        <f t="shared" si="2"/>
        <v>0</v>
      </c>
    </row>
    <row r="63" spans="1:8" x14ac:dyDescent="0.5">
      <c r="A63" t="s">
        <v>59</v>
      </c>
      <c r="B63">
        <f t="shared" si="0"/>
        <v>0</v>
      </c>
      <c r="D63" t="s">
        <v>59</v>
      </c>
      <c r="E63">
        <f t="shared" si="1"/>
        <v>0</v>
      </c>
      <c r="G63" t="s">
        <v>53</v>
      </c>
      <c r="H63">
        <f t="shared" si="2"/>
        <v>0</v>
      </c>
    </row>
    <row r="64" spans="1:8" x14ac:dyDescent="0.5">
      <c r="A64" t="s">
        <v>38</v>
      </c>
      <c r="B64">
        <f t="shared" si="0"/>
        <v>73</v>
      </c>
      <c r="D64" t="s">
        <v>38</v>
      </c>
      <c r="E64">
        <f t="shared" si="1"/>
        <v>80</v>
      </c>
      <c r="G64" t="s">
        <v>51</v>
      </c>
      <c r="H64">
        <f t="shared" si="2"/>
        <v>0</v>
      </c>
    </row>
    <row r="65" spans="1:8" x14ac:dyDescent="0.5">
      <c r="A65" t="s">
        <v>39</v>
      </c>
      <c r="B65">
        <f t="shared" si="0"/>
        <v>27</v>
      </c>
      <c r="D65" t="s">
        <v>39</v>
      </c>
      <c r="E65">
        <f t="shared" si="1"/>
        <v>2</v>
      </c>
      <c r="G65" t="s">
        <v>54</v>
      </c>
      <c r="H65">
        <f t="shared" si="2"/>
        <v>0</v>
      </c>
    </row>
    <row r="66" spans="1:8" x14ac:dyDescent="0.5">
      <c r="A66" t="s">
        <v>60</v>
      </c>
      <c r="B66">
        <f t="shared" si="0"/>
        <v>0</v>
      </c>
      <c r="D66" t="s">
        <v>60</v>
      </c>
      <c r="E66">
        <f t="shared" si="1"/>
        <v>0</v>
      </c>
    </row>
    <row r="67" spans="1:8" x14ac:dyDescent="0.5">
      <c r="A67" t="s">
        <v>41</v>
      </c>
      <c r="B67">
        <f t="shared" si="0"/>
        <v>1</v>
      </c>
      <c r="D67" t="s">
        <v>41</v>
      </c>
      <c r="E67">
        <f t="shared" si="1"/>
        <v>0</v>
      </c>
    </row>
    <row r="68" spans="1:8" x14ac:dyDescent="0.5">
      <c r="A68" t="s">
        <v>35</v>
      </c>
      <c r="B68">
        <f t="shared" si="0"/>
        <v>15</v>
      </c>
      <c r="D68" t="s">
        <v>35</v>
      </c>
      <c r="E68">
        <f t="shared" si="1"/>
        <v>76</v>
      </c>
    </row>
    <row r="69" spans="1:8" x14ac:dyDescent="0.5">
      <c r="A69" t="s">
        <v>33</v>
      </c>
      <c r="B69">
        <f t="shared" si="0"/>
        <v>112</v>
      </c>
      <c r="D69" t="s">
        <v>33</v>
      </c>
      <c r="E69">
        <f t="shared" si="1"/>
        <v>187</v>
      </c>
    </row>
    <row r="70" spans="1:8" x14ac:dyDescent="0.5">
      <c r="A70" t="s">
        <v>61</v>
      </c>
      <c r="B70">
        <f t="shared" si="0"/>
        <v>0</v>
      </c>
      <c r="D70" t="s">
        <v>61</v>
      </c>
      <c r="E70">
        <f t="shared" si="1"/>
        <v>0</v>
      </c>
    </row>
    <row r="71" spans="1:8" x14ac:dyDescent="0.5">
      <c r="A71" t="s">
        <v>36</v>
      </c>
      <c r="B71">
        <f t="shared" si="0"/>
        <v>2</v>
      </c>
      <c r="D71" t="s">
        <v>36</v>
      </c>
      <c r="E71">
        <f t="shared" si="1"/>
        <v>2</v>
      </c>
    </row>
    <row r="72" spans="1:8" x14ac:dyDescent="0.5">
      <c r="A72" t="s">
        <v>34</v>
      </c>
      <c r="B72">
        <f t="shared" si="0"/>
        <v>17</v>
      </c>
      <c r="D72" t="s">
        <v>34</v>
      </c>
      <c r="E72">
        <f t="shared" si="1"/>
        <v>58</v>
      </c>
    </row>
    <row r="73" spans="1:8" x14ac:dyDescent="0.5">
      <c r="A73" t="s">
        <v>62</v>
      </c>
      <c r="B73">
        <f t="shared" si="0"/>
        <v>0</v>
      </c>
      <c r="D73" t="s">
        <v>62</v>
      </c>
      <c r="E73">
        <f t="shared" si="1"/>
        <v>0</v>
      </c>
    </row>
    <row r="74" spans="1:8" x14ac:dyDescent="0.5">
      <c r="A74" t="s">
        <v>37</v>
      </c>
      <c r="B74">
        <f t="shared" si="0"/>
        <v>2</v>
      </c>
      <c r="D74" t="s">
        <v>37</v>
      </c>
      <c r="E74">
        <f t="shared" si="1"/>
        <v>1</v>
      </c>
    </row>
    <row r="75" spans="1:8" x14ac:dyDescent="0.5">
      <c r="A75" t="s">
        <v>69</v>
      </c>
      <c r="B75">
        <f>SUM(B60:B74)</f>
        <v>249</v>
      </c>
      <c r="D75" t="s">
        <v>69</v>
      </c>
      <c r="E75">
        <f>SUM(E60:E74)</f>
        <v>406</v>
      </c>
      <c r="G75" t="s">
        <v>69</v>
      </c>
      <c r="H75">
        <f>SUM(H60:H74)</f>
        <v>0</v>
      </c>
    </row>
    <row r="77" spans="1:8" x14ac:dyDescent="0.5">
      <c r="A77" t="s">
        <v>66</v>
      </c>
      <c r="D77" t="s">
        <v>67</v>
      </c>
      <c r="G77" t="s">
        <v>68</v>
      </c>
    </row>
    <row r="78" spans="1:8" x14ac:dyDescent="0.35">
      <c r="A78" t="s">
        <v>28</v>
      </c>
      <c r="B78" t="s">
        <v>29</v>
      </c>
      <c r="D78" t="s">
        <v>28</v>
      </c>
      <c r="E78" t="s">
        <v>29</v>
      </c>
      <c r="G78" t="s">
        <v>28</v>
      </c>
      <c r="H78" t="s">
        <v>29</v>
      </c>
    </row>
    <row r="79" spans="1:8" x14ac:dyDescent="0.35">
      <c r="A79" t="s">
        <v>57</v>
      </c>
      <c r="B79">
        <f t="shared" ref="B79:B93" si="3">B41+B60</f>
        <v>0</v>
      </c>
      <c r="C79" s="1">
        <f>B79/B$94</f>
        <v>0</v>
      </c>
      <c r="D79" t="s">
        <v>57</v>
      </c>
      <c r="E79">
        <f t="shared" ref="E79:E93" si="4">E41+E60</f>
        <v>0</v>
      </c>
      <c r="F79" s="1">
        <f>E79/E$94</f>
        <v>0</v>
      </c>
      <c r="G79" t="s">
        <v>56</v>
      </c>
      <c r="H79">
        <f t="shared" ref="H79:H84" si="5">H41+H60</f>
        <v>0</v>
      </c>
    </row>
    <row r="80" spans="1:8" x14ac:dyDescent="0.35">
      <c r="A80" t="s">
        <v>58</v>
      </c>
      <c r="B80">
        <f t="shared" si="3"/>
        <v>0</v>
      </c>
      <c r="C80" s="1">
        <f t="shared" ref="C80:C94" si="6">B80/B$94</f>
        <v>0</v>
      </c>
      <c r="D80" t="s">
        <v>58</v>
      </c>
      <c r="E80">
        <f t="shared" si="4"/>
        <v>0</v>
      </c>
      <c r="F80" s="1">
        <f t="shared" ref="F80:F94" si="7">E80/E$94</f>
        <v>0</v>
      </c>
      <c r="G80" t="s">
        <v>52</v>
      </c>
      <c r="H80">
        <f t="shared" si="5"/>
        <v>0</v>
      </c>
    </row>
    <row r="81" spans="1:8" x14ac:dyDescent="0.35">
      <c r="A81" t="s">
        <v>46</v>
      </c>
      <c r="B81">
        <f t="shared" si="3"/>
        <v>0</v>
      </c>
      <c r="C81" s="1">
        <f t="shared" si="6"/>
        <v>0</v>
      </c>
      <c r="D81" t="s">
        <v>46</v>
      </c>
      <c r="E81">
        <f t="shared" si="4"/>
        <v>0</v>
      </c>
      <c r="F81" s="1">
        <f t="shared" si="7"/>
        <v>0</v>
      </c>
      <c r="G81" t="s">
        <v>55</v>
      </c>
      <c r="H81">
        <f t="shared" si="5"/>
        <v>0</v>
      </c>
    </row>
    <row r="82" spans="1:8" x14ac:dyDescent="0.35">
      <c r="A82" t="s">
        <v>59</v>
      </c>
      <c r="B82">
        <f t="shared" si="3"/>
        <v>0</v>
      </c>
      <c r="C82" s="1">
        <f t="shared" si="6"/>
        <v>0</v>
      </c>
      <c r="D82" t="s">
        <v>59</v>
      </c>
      <c r="E82">
        <f t="shared" si="4"/>
        <v>0</v>
      </c>
      <c r="F82" s="1">
        <f t="shared" si="7"/>
        <v>0</v>
      </c>
      <c r="G82" t="s">
        <v>53</v>
      </c>
      <c r="H82">
        <f t="shared" si="5"/>
        <v>0</v>
      </c>
    </row>
    <row r="83" spans="1:8" x14ac:dyDescent="0.35">
      <c r="A83" t="s">
        <v>38</v>
      </c>
      <c r="B83">
        <f t="shared" si="3"/>
        <v>86</v>
      </c>
      <c r="C83" s="1">
        <f t="shared" si="6"/>
        <v>0.26959247648902823</v>
      </c>
      <c r="D83" t="s">
        <v>38</v>
      </c>
      <c r="E83">
        <f t="shared" si="4"/>
        <v>88</v>
      </c>
      <c r="F83" s="1">
        <f t="shared" si="7"/>
        <v>0.20045558086560364</v>
      </c>
      <c r="G83" t="s">
        <v>51</v>
      </c>
      <c r="H83">
        <f t="shared" si="5"/>
        <v>0</v>
      </c>
    </row>
    <row r="84" spans="1:8" x14ac:dyDescent="0.35">
      <c r="A84" t="s">
        <v>39</v>
      </c>
      <c r="B84">
        <f t="shared" si="3"/>
        <v>30</v>
      </c>
      <c r="C84" s="1">
        <f t="shared" si="6"/>
        <v>9.4043887147335428E-2</v>
      </c>
      <c r="D84" t="s">
        <v>39</v>
      </c>
      <c r="E84">
        <f t="shared" si="4"/>
        <v>2</v>
      </c>
      <c r="F84" s="1">
        <f t="shared" si="7"/>
        <v>4.5558086560364463E-3</v>
      </c>
      <c r="G84" t="s">
        <v>54</v>
      </c>
      <c r="H84">
        <f t="shared" si="5"/>
        <v>0</v>
      </c>
    </row>
    <row r="85" spans="1:8" x14ac:dyDescent="0.35">
      <c r="A85" t="s">
        <v>60</v>
      </c>
      <c r="B85">
        <f t="shared" si="3"/>
        <v>0</v>
      </c>
      <c r="C85" s="1">
        <f t="shared" si="6"/>
        <v>0</v>
      </c>
      <c r="D85" t="s">
        <v>60</v>
      </c>
      <c r="E85">
        <f t="shared" si="4"/>
        <v>0</v>
      </c>
      <c r="F85" s="1">
        <f t="shared" si="7"/>
        <v>0</v>
      </c>
    </row>
    <row r="86" spans="1:8" x14ac:dyDescent="0.35">
      <c r="A86" t="s">
        <v>41</v>
      </c>
      <c r="B86">
        <f t="shared" si="3"/>
        <v>2</v>
      </c>
      <c r="C86" s="1">
        <f t="shared" si="6"/>
        <v>6.269592476489028E-3</v>
      </c>
      <c r="D86" t="s">
        <v>41</v>
      </c>
      <c r="E86">
        <f t="shared" si="4"/>
        <v>0</v>
      </c>
      <c r="F86" s="1">
        <f t="shared" si="7"/>
        <v>0</v>
      </c>
    </row>
    <row r="87" spans="1:8" x14ac:dyDescent="0.35">
      <c r="A87" t="s">
        <v>35</v>
      </c>
      <c r="B87">
        <f t="shared" si="3"/>
        <v>17</v>
      </c>
      <c r="C87" s="1">
        <f t="shared" si="6"/>
        <v>5.329153605015674E-2</v>
      </c>
      <c r="D87" t="s">
        <v>35</v>
      </c>
      <c r="E87">
        <f t="shared" si="4"/>
        <v>85</v>
      </c>
      <c r="F87" s="1">
        <f t="shared" si="7"/>
        <v>0.19362186788154898</v>
      </c>
    </row>
    <row r="88" spans="1:8" x14ac:dyDescent="0.35">
      <c r="A88" t="s">
        <v>33</v>
      </c>
      <c r="B88">
        <f t="shared" si="3"/>
        <v>136</v>
      </c>
      <c r="C88" s="1">
        <f t="shared" si="6"/>
        <v>0.42633228840125392</v>
      </c>
      <c r="D88" t="s">
        <v>33</v>
      </c>
      <c r="E88">
        <f t="shared" si="4"/>
        <v>203</v>
      </c>
      <c r="F88" s="1">
        <f t="shared" si="7"/>
        <v>0.4624145785876993</v>
      </c>
    </row>
    <row r="89" spans="1:8" x14ac:dyDescent="0.35">
      <c r="A89" t="s">
        <v>61</v>
      </c>
      <c r="B89">
        <f t="shared" si="3"/>
        <v>0</v>
      </c>
      <c r="C89" s="1">
        <f t="shared" si="6"/>
        <v>0</v>
      </c>
      <c r="D89" t="s">
        <v>61</v>
      </c>
      <c r="E89">
        <f t="shared" si="4"/>
        <v>0</v>
      </c>
      <c r="F89" s="1">
        <f t="shared" si="7"/>
        <v>0</v>
      </c>
    </row>
    <row r="90" spans="1:8" x14ac:dyDescent="0.35">
      <c r="A90" t="s">
        <v>36</v>
      </c>
      <c r="B90">
        <f t="shared" si="3"/>
        <v>2</v>
      </c>
      <c r="C90" s="1">
        <f t="shared" si="6"/>
        <v>6.269592476489028E-3</v>
      </c>
      <c r="D90" t="s">
        <v>36</v>
      </c>
      <c r="E90">
        <f t="shared" si="4"/>
        <v>2</v>
      </c>
      <c r="F90" s="1">
        <f t="shared" si="7"/>
        <v>4.5558086560364463E-3</v>
      </c>
    </row>
    <row r="91" spans="1:8" x14ac:dyDescent="0.35">
      <c r="A91" t="s">
        <v>34</v>
      </c>
      <c r="B91">
        <f t="shared" si="3"/>
        <v>38</v>
      </c>
      <c r="C91" s="1">
        <f t="shared" si="6"/>
        <v>0.11912225705329153</v>
      </c>
      <c r="D91" t="s">
        <v>34</v>
      </c>
      <c r="E91">
        <f t="shared" si="4"/>
        <v>58</v>
      </c>
      <c r="F91" s="1">
        <f t="shared" si="7"/>
        <v>0.13211845102505695</v>
      </c>
    </row>
    <row r="92" spans="1:8" x14ac:dyDescent="0.35">
      <c r="A92" t="s">
        <v>62</v>
      </c>
      <c r="B92">
        <f t="shared" si="3"/>
        <v>0</v>
      </c>
      <c r="C92" s="1">
        <f t="shared" si="6"/>
        <v>0</v>
      </c>
      <c r="D92" t="s">
        <v>62</v>
      </c>
      <c r="E92">
        <f t="shared" si="4"/>
        <v>0</v>
      </c>
      <c r="F92" s="1">
        <f t="shared" si="7"/>
        <v>0</v>
      </c>
    </row>
    <row r="93" spans="1:8" x14ac:dyDescent="0.35">
      <c r="A93" t="s">
        <v>37</v>
      </c>
      <c r="B93">
        <f t="shared" si="3"/>
        <v>8</v>
      </c>
      <c r="C93" s="1">
        <f t="shared" si="6"/>
        <v>2.5078369905956112E-2</v>
      </c>
      <c r="D93" t="s">
        <v>37</v>
      </c>
      <c r="E93">
        <f t="shared" si="4"/>
        <v>1</v>
      </c>
      <c r="F93" s="1">
        <f t="shared" si="7"/>
        <v>2.2779043280182231E-3</v>
      </c>
    </row>
    <row r="94" spans="1:8" x14ac:dyDescent="0.35">
      <c r="A94" t="s">
        <v>69</v>
      </c>
      <c r="B94">
        <f>SUM(B79:B93)</f>
        <v>319</v>
      </c>
      <c r="C94" s="1">
        <f t="shared" si="6"/>
        <v>1</v>
      </c>
      <c r="D94" t="s">
        <v>69</v>
      </c>
      <c r="E94">
        <f>SUM(E79:E93)</f>
        <v>439</v>
      </c>
      <c r="F94" s="1">
        <f t="shared" si="7"/>
        <v>1</v>
      </c>
      <c r="G94" t="s">
        <v>69</v>
      </c>
      <c r="H94">
        <f>SUM(H79:H93)</f>
        <v>0</v>
      </c>
    </row>
  </sheetData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opLeftCell="A67" workbookViewId="0">
      <selection activeCell="B81" sqref="B81"/>
    </sheetView>
  </sheetViews>
  <sheetFormatPr baseColWidth="10" defaultRowHeight="14.5" x14ac:dyDescent="0.35"/>
  <sheetData>
    <row r="1" spans="1:8" x14ac:dyDescent="0.5">
      <c r="A1" t="s">
        <v>27</v>
      </c>
      <c r="D1" t="s">
        <v>32</v>
      </c>
      <c r="G1" t="s">
        <v>43</v>
      </c>
    </row>
    <row r="2" spans="1:8" x14ac:dyDescent="0.5">
      <c r="A2" t="s">
        <v>28</v>
      </c>
      <c r="B2" t="s">
        <v>29</v>
      </c>
      <c r="D2" t="s">
        <v>28</v>
      </c>
      <c r="E2" t="s">
        <v>29</v>
      </c>
      <c r="G2" t="s">
        <v>28</v>
      </c>
      <c r="H2" t="s">
        <v>29</v>
      </c>
    </row>
    <row r="3" spans="1:8" x14ac:dyDescent="0.5">
      <c r="A3" t="s">
        <v>57</v>
      </c>
      <c r="B3">
        <v>0</v>
      </c>
      <c r="D3" t="s">
        <v>57</v>
      </c>
      <c r="E3">
        <v>0</v>
      </c>
      <c r="G3" t="s">
        <v>56</v>
      </c>
      <c r="H3">
        <v>0</v>
      </c>
    </row>
    <row r="4" spans="1:8" x14ac:dyDescent="0.5">
      <c r="A4" t="s">
        <v>58</v>
      </c>
      <c r="B4">
        <v>0</v>
      </c>
      <c r="D4" t="s">
        <v>58</v>
      </c>
      <c r="E4">
        <v>0</v>
      </c>
      <c r="G4" t="s">
        <v>52</v>
      </c>
      <c r="H4">
        <v>0</v>
      </c>
    </row>
    <row r="5" spans="1:8" x14ac:dyDescent="0.5">
      <c r="A5" t="s">
        <v>46</v>
      </c>
      <c r="B5">
        <v>1</v>
      </c>
      <c r="D5" t="s">
        <v>46</v>
      </c>
      <c r="E5">
        <v>0</v>
      </c>
      <c r="G5" t="s">
        <v>55</v>
      </c>
      <c r="H5">
        <v>0</v>
      </c>
    </row>
    <row r="6" spans="1:8" x14ac:dyDescent="0.5">
      <c r="A6" t="s">
        <v>59</v>
      </c>
      <c r="B6">
        <v>0</v>
      </c>
      <c r="D6" t="s">
        <v>59</v>
      </c>
      <c r="E6">
        <v>0</v>
      </c>
      <c r="G6" t="s">
        <v>53</v>
      </c>
      <c r="H6">
        <v>0</v>
      </c>
    </row>
    <row r="7" spans="1:8" x14ac:dyDescent="0.5">
      <c r="A7" t="s">
        <v>38</v>
      </c>
      <c r="B7">
        <v>191</v>
      </c>
      <c r="D7" t="s">
        <v>38</v>
      </c>
      <c r="E7">
        <v>263</v>
      </c>
      <c r="G7" t="s">
        <v>51</v>
      </c>
      <c r="H7">
        <v>0</v>
      </c>
    </row>
    <row r="8" spans="1:8" x14ac:dyDescent="0.5">
      <c r="A8" t="s">
        <v>39</v>
      </c>
      <c r="B8">
        <v>243</v>
      </c>
      <c r="D8" t="s">
        <v>39</v>
      </c>
      <c r="E8">
        <v>25</v>
      </c>
      <c r="G8" t="s">
        <v>54</v>
      </c>
      <c r="H8">
        <v>0</v>
      </c>
    </row>
    <row r="9" spans="1:8" x14ac:dyDescent="0.5">
      <c r="A9" t="s">
        <v>60</v>
      </c>
      <c r="B9">
        <v>0</v>
      </c>
      <c r="D9" t="s">
        <v>60</v>
      </c>
      <c r="E9">
        <v>0</v>
      </c>
    </row>
    <row r="10" spans="1:8" x14ac:dyDescent="0.5">
      <c r="A10" t="s">
        <v>41</v>
      </c>
      <c r="B10">
        <v>2</v>
      </c>
      <c r="D10" t="s">
        <v>41</v>
      </c>
      <c r="E10">
        <v>0</v>
      </c>
    </row>
    <row r="11" spans="1:8" x14ac:dyDescent="0.5">
      <c r="A11" t="s">
        <v>35</v>
      </c>
      <c r="B11">
        <v>29</v>
      </c>
      <c r="D11" t="s">
        <v>35</v>
      </c>
      <c r="E11">
        <v>211</v>
      </c>
    </row>
    <row r="12" spans="1:8" x14ac:dyDescent="0.5">
      <c r="A12" t="s">
        <v>33</v>
      </c>
      <c r="B12">
        <v>196</v>
      </c>
      <c r="D12" t="s">
        <v>33</v>
      </c>
      <c r="E12">
        <v>325</v>
      </c>
    </row>
    <row r="13" spans="1:8" x14ac:dyDescent="0.5">
      <c r="A13" t="s">
        <v>61</v>
      </c>
      <c r="B13">
        <v>0</v>
      </c>
      <c r="D13" t="s">
        <v>61</v>
      </c>
      <c r="E13">
        <v>0</v>
      </c>
    </row>
    <row r="14" spans="1:8" x14ac:dyDescent="0.5">
      <c r="A14" t="s">
        <v>36</v>
      </c>
      <c r="B14">
        <v>3</v>
      </c>
      <c r="D14" t="s">
        <v>36</v>
      </c>
      <c r="E14">
        <v>5</v>
      </c>
    </row>
    <row r="15" spans="1:8" x14ac:dyDescent="0.5">
      <c r="A15" t="s">
        <v>34</v>
      </c>
      <c r="B15">
        <v>42</v>
      </c>
      <c r="D15" t="s">
        <v>34</v>
      </c>
      <c r="E15">
        <v>193</v>
      </c>
    </row>
    <row r="16" spans="1:8" x14ac:dyDescent="0.5">
      <c r="A16" t="s">
        <v>62</v>
      </c>
      <c r="B16">
        <v>0</v>
      </c>
      <c r="D16" t="s">
        <v>62</v>
      </c>
      <c r="E16">
        <v>0</v>
      </c>
    </row>
    <row r="17" spans="1:8" x14ac:dyDescent="0.5">
      <c r="A17" t="s">
        <v>37</v>
      </c>
      <c r="B17">
        <v>3</v>
      </c>
      <c r="D17" t="s">
        <v>37</v>
      </c>
      <c r="E17">
        <v>4</v>
      </c>
    </row>
    <row r="18" spans="1:8" x14ac:dyDescent="0.5">
      <c r="A18" t="s">
        <v>69</v>
      </c>
      <c r="B18">
        <f>SUM(B3:B17)</f>
        <v>710</v>
      </c>
      <c r="D18" t="s">
        <v>69</v>
      </c>
      <c r="E18">
        <f>SUM(E3:E17)</f>
        <v>1026</v>
      </c>
      <c r="G18" t="s">
        <v>69</v>
      </c>
      <c r="H18">
        <f>SUM(H3:H17)</f>
        <v>0</v>
      </c>
    </row>
    <row r="20" spans="1:8" x14ac:dyDescent="0.5">
      <c r="A20" t="s">
        <v>30</v>
      </c>
      <c r="D20" t="s">
        <v>40</v>
      </c>
      <c r="G20" t="s">
        <v>44</v>
      </c>
    </row>
    <row r="21" spans="1:8" x14ac:dyDescent="0.5">
      <c r="A21" t="s">
        <v>28</v>
      </c>
      <c r="B21" t="s">
        <v>29</v>
      </c>
      <c r="D21" t="s">
        <v>28</v>
      </c>
      <c r="E21" t="s">
        <v>29</v>
      </c>
      <c r="G21" t="s">
        <v>28</v>
      </c>
      <c r="H21" t="s">
        <v>29</v>
      </c>
    </row>
    <row r="22" spans="1:8" x14ac:dyDescent="0.5">
      <c r="A22" t="s">
        <v>57</v>
      </c>
      <c r="B22">
        <v>0</v>
      </c>
      <c r="D22" t="s">
        <v>57</v>
      </c>
      <c r="E22">
        <v>0</v>
      </c>
      <c r="G22" t="s">
        <v>56</v>
      </c>
      <c r="H22">
        <v>0</v>
      </c>
    </row>
    <row r="23" spans="1:8" x14ac:dyDescent="0.5">
      <c r="A23" t="s">
        <v>58</v>
      </c>
      <c r="B23">
        <v>0</v>
      </c>
      <c r="D23" t="s">
        <v>58</v>
      </c>
      <c r="E23">
        <v>0</v>
      </c>
      <c r="G23" t="s">
        <v>52</v>
      </c>
      <c r="H23">
        <v>0</v>
      </c>
    </row>
    <row r="24" spans="1:8" x14ac:dyDescent="0.5">
      <c r="A24" t="s">
        <v>46</v>
      </c>
      <c r="B24">
        <v>0</v>
      </c>
      <c r="D24" t="s">
        <v>46</v>
      </c>
      <c r="E24">
        <v>0</v>
      </c>
      <c r="G24" t="s">
        <v>55</v>
      </c>
      <c r="H24">
        <v>0</v>
      </c>
    </row>
    <row r="25" spans="1:8" x14ac:dyDescent="0.5">
      <c r="A25" t="s">
        <v>59</v>
      </c>
      <c r="B25">
        <v>0</v>
      </c>
      <c r="D25" t="s">
        <v>59</v>
      </c>
      <c r="E25">
        <v>0</v>
      </c>
      <c r="G25" t="s">
        <v>53</v>
      </c>
      <c r="H25">
        <v>0</v>
      </c>
    </row>
    <row r="26" spans="1:8" x14ac:dyDescent="0.5">
      <c r="A26" t="s">
        <v>38</v>
      </c>
      <c r="B26">
        <v>21</v>
      </c>
      <c r="D26" t="s">
        <v>38</v>
      </c>
      <c r="E26">
        <v>17</v>
      </c>
      <c r="G26" t="s">
        <v>51</v>
      </c>
      <c r="H26">
        <v>0</v>
      </c>
    </row>
    <row r="27" spans="1:8" x14ac:dyDescent="0.5">
      <c r="A27" t="s">
        <v>39</v>
      </c>
      <c r="B27">
        <v>18</v>
      </c>
      <c r="D27" t="s">
        <v>39</v>
      </c>
      <c r="E27">
        <v>2</v>
      </c>
      <c r="G27" t="s">
        <v>54</v>
      </c>
      <c r="H27">
        <v>0</v>
      </c>
    </row>
    <row r="28" spans="1:8" x14ac:dyDescent="0.5">
      <c r="A28" t="s">
        <v>60</v>
      </c>
      <c r="B28">
        <v>0</v>
      </c>
      <c r="D28" t="s">
        <v>60</v>
      </c>
      <c r="E28">
        <v>0</v>
      </c>
    </row>
    <row r="29" spans="1:8" x14ac:dyDescent="0.5">
      <c r="A29" t="s">
        <v>41</v>
      </c>
      <c r="B29">
        <v>0</v>
      </c>
      <c r="D29" t="s">
        <v>41</v>
      </c>
      <c r="E29">
        <v>0</v>
      </c>
    </row>
    <row r="30" spans="1:8" x14ac:dyDescent="0.5">
      <c r="A30" t="s">
        <v>35</v>
      </c>
      <c r="B30">
        <v>8</v>
      </c>
      <c r="D30" t="s">
        <v>35</v>
      </c>
      <c r="E30">
        <v>21</v>
      </c>
    </row>
    <row r="31" spans="1:8" x14ac:dyDescent="0.5">
      <c r="A31" t="s">
        <v>33</v>
      </c>
      <c r="B31">
        <v>28</v>
      </c>
      <c r="D31" t="s">
        <v>33</v>
      </c>
      <c r="E31">
        <v>42</v>
      </c>
    </row>
    <row r="32" spans="1:8" x14ac:dyDescent="0.5">
      <c r="A32" t="s">
        <v>61</v>
      </c>
      <c r="B32">
        <v>0</v>
      </c>
      <c r="D32" t="s">
        <v>61</v>
      </c>
      <c r="E32">
        <v>0</v>
      </c>
    </row>
    <row r="33" spans="1:8" x14ac:dyDescent="0.5">
      <c r="A33" t="s">
        <v>36</v>
      </c>
      <c r="B33">
        <v>1</v>
      </c>
      <c r="D33" t="s">
        <v>36</v>
      </c>
      <c r="E33">
        <v>0</v>
      </c>
    </row>
    <row r="34" spans="1:8" x14ac:dyDescent="0.5">
      <c r="A34" t="s">
        <v>34</v>
      </c>
      <c r="B34">
        <v>2</v>
      </c>
      <c r="D34" t="s">
        <v>34</v>
      </c>
      <c r="E34">
        <v>5</v>
      </c>
    </row>
    <row r="35" spans="1:8" x14ac:dyDescent="0.5">
      <c r="A35" t="s">
        <v>62</v>
      </c>
      <c r="B35">
        <v>0</v>
      </c>
      <c r="D35" t="s">
        <v>62</v>
      </c>
      <c r="E35">
        <v>0</v>
      </c>
    </row>
    <row r="36" spans="1:8" x14ac:dyDescent="0.5">
      <c r="A36" t="s">
        <v>37</v>
      </c>
      <c r="B36">
        <v>2</v>
      </c>
      <c r="D36" t="s">
        <v>37</v>
      </c>
      <c r="E36">
        <v>0</v>
      </c>
    </row>
    <row r="37" spans="1:8" x14ac:dyDescent="0.5">
      <c r="A37" t="s">
        <v>69</v>
      </c>
      <c r="B37">
        <f>SUM(B22:B36)</f>
        <v>80</v>
      </c>
      <c r="D37" t="s">
        <v>69</v>
      </c>
      <c r="E37">
        <f>SUM(E22:E36)</f>
        <v>87</v>
      </c>
      <c r="G37" t="s">
        <v>69</v>
      </c>
      <c r="H37">
        <f>SUM(H22:H36)</f>
        <v>0</v>
      </c>
    </row>
    <row r="39" spans="1:8" x14ac:dyDescent="0.5">
      <c r="A39" t="s">
        <v>31</v>
      </c>
      <c r="D39" t="s">
        <v>42</v>
      </c>
      <c r="G39" t="s">
        <v>45</v>
      </c>
    </row>
    <row r="40" spans="1:8" x14ac:dyDescent="0.5">
      <c r="A40" t="s">
        <v>28</v>
      </c>
      <c r="B40" t="s">
        <v>29</v>
      </c>
      <c r="D40" t="s">
        <v>28</v>
      </c>
      <c r="E40" t="s">
        <v>29</v>
      </c>
      <c r="G40" t="s">
        <v>28</v>
      </c>
      <c r="H40" t="s">
        <v>29</v>
      </c>
    </row>
    <row r="41" spans="1:8" x14ac:dyDescent="0.5">
      <c r="A41" t="s">
        <v>57</v>
      </c>
      <c r="B41">
        <v>0</v>
      </c>
      <c r="D41" t="s">
        <v>57</v>
      </c>
      <c r="E41">
        <v>0</v>
      </c>
      <c r="G41" t="s">
        <v>56</v>
      </c>
      <c r="H41">
        <v>0</v>
      </c>
    </row>
    <row r="42" spans="1:8" x14ac:dyDescent="0.5">
      <c r="A42" t="s">
        <v>58</v>
      </c>
      <c r="B42">
        <v>0</v>
      </c>
      <c r="D42" t="s">
        <v>58</v>
      </c>
      <c r="E42">
        <v>0</v>
      </c>
      <c r="G42" t="s">
        <v>52</v>
      </c>
      <c r="H42">
        <v>0</v>
      </c>
    </row>
    <row r="43" spans="1:8" x14ac:dyDescent="0.5">
      <c r="A43" t="s">
        <v>46</v>
      </c>
      <c r="B43">
        <v>0</v>
      </c>
      <c r="D43" t="s">
        <v>46</v>
      </c>
      <c r="E43">
        <v>0</v>
      </c>
      <c r="G43" t="s">
        <v>55</v>
      </c>
      <c r="H43">
        <v>0</v>
      </c>
    </row>
    <row r="44" spans="1:8" x14ac:dyDescent="0.5">
      <c r="A44" t="s">
        <v>59</v>
      </c>
      <c r="B44">
        <v>0</v>
      </c>
      <c r="D44" t="s">
        <v>59</v>
      </c>
      <c r="E44">
        <v>0</v>
      </c>
      <c r="G44" t="s">
        <v>53</v>
      </c>
      <c r="H44">
        <v>0</v>
      </c>
    </row>
    <row r="45" spans="1:8" x14ac:dyDescent="0.5">
      <c r="A45" t="s">
        <v>38</v>
      </c>
      <c r="B45">
        <v>59</v>
      </c>
      <c r="D45" t="s">
        <v>38</v>
      </c>
      <c r="E45">
        <v>35</v>
      </c>
      <c r="G45" t="s">
        <v>51</v>
      </c>
      <c r="H45">
        <v>0</v>
      </c>
    </row>
    <row r="46" spans="1:8" x14ac:dyDescent="0.5">
      <c r="A46" t="s">
        <v>39</v>
      </c>
      <c r="B46">
        <v>30</v>
      </c>
      <c r="D46" t="s">
        <v>39</v>
      </c>
      <c r="E46">
        <v>9</v>
      </c>
      <c r="G46" t="s">
        <v>54</v>
      </c>
      <c r="H46">
        <v>0</v>
      </c>
    </row>
    <row r="47" spans="1:8" x14ac:dyDescent="0.5">
      <c r="A47" t="s">
        <v>60</v>
      </c>
      <c r="B47">
        <v>0</v>
      </c>
      <c r="D47" t="s">
        <v>60</v>
      </c>
      <c r="E47">
        <v>0</v>
      </c>
    </row>
    <row r="48" spans="1:8" x14ac:dyDescent="0.5">
      <c r="A48" t="s">
        <v>41</v>
      </c>
      <c r="B48">
        <v>0</v>
      </c>
      <c r="D48" t="s">
        <v>41</v>
      </c>
      <c r="E48">
        <v>0</v>
      </c>
    </row>
    <row r="49" spans="1:8" x14ac:dyDescent="0.5">
      <c r="A49" t="s">
        <v>35</v>
      </c>
      <c r="B49">
        <v>19</v>
      </c>
      <c r="D49" t="s">
        <v>35</v>
      </c>
      <c r="E49">
        <v>27</v>
      </c>
    </row>
    <row r="50" spans="1:8" x14ac:dyDescent="0.5">
      <c r="A50" t="s">
        <v>33</v>
      </c>
      <c r="B50">
        <v>80</v>
      </c>
      <c r="D50" t="s">
        <v>33</v>
      </c>
      <c r="E50">
        <v>95</v>
      </c>
    </row>
    <row r="51" spans="1:8" x14ac:dyDescent="0.5">
      <c r="A51" t="s">
        <v>61</v>
      </c>
      <c r="B51">
        <v>0</v>
      </c>
      <c r="D51" t="s">
        <v>61</v>
      </c>
      <c r="E51">
        <v>0</v>
      </c>
    </row>
    <row r="52" spans="1:8" x14ac:dyDescent="0.5">
      <c r="A52" t="s">
        <v>36</v>
      </c>
      <c r="B52">
        <v>0</v>
      </c>
      <c r="D52" t="s">
        <v>36</v>
      </c>
      <c r="E52">
        <v>0</v>
      </c>
    </row>
    <row r="53" spans="1:8" x14ac:dyDescent="0.5">
      <c r="A53" t="s">
        <v>34</v>
      </c>
      <c r="B53">
        <v>18</v>
      </c>
      <c r="D53" t="s">
        <v>34</v>
      </c>
      <c r="E53">
        <v>15</v>
      </c>
    </row>
    <row r="54" spans="1:8" x14ac:dyDescent="0.5">
      <c r="A54" t="s">
        <v>62</v>
      </c>
      <c r="B54">
        <v>0</v>
      </c>
      <c r="D54" t="s">
        <v>62</v>
      </c>
      <c r="E54">
        <v>0</v>
      </c>
    </row>
    <row r="55" spans="1:8" x14ac:dyDescent="0.5">
      <c r="A55" t="s">
        <v>37</v>
      </c>
      <c r="B55">
        <v>1</v>
      </c>
      <c r="D55" t="s">
        <v>37</v>
      </c>
      <c r="E55">
        <v>1</v>
      </c>
    </row>
    <row r="56" spans="1:8" x14ac:dyDescent="0.5">
      <c r="A56" t="s">
        <v>69</v>
      </c>
      <c r="B56">
        <f>SUM(B41:B55)</f>
        <v>207</v>
      </c>
      <c r="D56" t="s">
        <v>69</v>
      </c>
      <c r="E56">
        <f>SUM(E41:E55)</f>
        <v>182</v>
      </c>
      <c r="G56" t="s">
        <v>69</v>
      </c>
      <c r="H56">
        <f>SUM(H41:H55)</f>
        <v>0</v>
      </c>
    </row>
    <row r="58" spans="1:8" x14ac:dyDescent="0.5">
      <c r="A58" t="s">
        <v>63</v>
      </c>
      <c r="D58" t="s">
        <v>64</v>
      </c>
      <c r="G58" t="s">
        <v>65</v>
      </c>
    </row>
    <row r="59" spans="1:8" x14ac:dyDescent="0.5">
      <c r="A59" t="s">
        <v>28</v>
      </c>
      <c r="B59" t="s">
        <v>29</v>
      </c>
      <c r="D59" t="s">
        <v>28</v>
      </c>
      <c r="E59" t="s">
        <v>29</v>
      </c>
      <c r="G59" t="s">
        <v>28</v>
      </c>
      <c r="H59" t="s">
        <v>29</v>
      </c>
    </row>
    <row r="60" spans="1:8" x14ac:dyDescent="0.5">
      <c r="A60" t="s">
        <v>57</v>
      </c>
      <c r="B60">
        <f t="shared" ref="B60:B74" si="0">B3+B22</f>
        <v>0</v>
      </c>
      <c r="D60" t="s">
        <v>57</v>
      </c>
      <c r="E60">
        <f t="shared" ref="E60:E74" si="1">E3+E22</f>
        <v>0</v>
      </c>
      <c r="G60" t="s">
        <v>56</v>
      </c>
      <c r="H60">
        <f t="shared" ref="H60:H65" si="2">H3+H22</f>
        <v>0</v>
      </c>
    </row>
    <row r="61" spans="1:8" x14ac:dyDescent="0.5">
      <c r="A61" t="s">
        <v>58</v>
      </c>
      <c r="B61">
        <f t="shared" si="0"/>
        <v>0</v>
      </c>
      <c r="D61" t="s">
        <v>58</v>
      </c>
      <c r="E61">
        <f t="shared" si="1"/>
        <v>0</v>
      </c>
      <c r="G61" t="s">
        <v>52</v>
      </c>
      <c r="H61">
        <f t="shared" si="2"/>
        <v>0</v>
      </c>
    </row>
    <row r="62" spans="1:8" x14ac:dyDescent="0.5">
      <c r="A62" t="s">
        <v>46</v>
      </c>
      <c r="B62">
        <f t="shared" si="0"/>
        <v>1</v>
      </c>
      <c r="D62" t="s">
        <v>46</v>
      </c>
      <c r="E62">
        <f t="shared" si="1"/>
        <v>0</v>
      </c>
      <c r="G62" t="s">
        <v>55</v>
      </c>
      <c r="H62">
        <f t="shared" si="2"/>
        <v>0</v>
      </c>
    </row>
    <row r="63" spans="1:8" x14ac:dyDescent="0.5">
      <c r="A63" t="s">
        <v>59</v>
      </c>
      <c r="B63">
        <f t="shared" si="0"/>
        <v>0</v>
      </c>
      <c r="D63" t="s">
        <v>59</v>
      </c>
      <c r="E63">
        <f t="shared" si="1"/>
        <v>0</v>
      </c>
      <c r="G63" t="s">
        <v>53</v>
      </c>
      <c r="H63">
        <f t="shared" si="2"/>
        <v>0</v>
      </c>
    </row>
    <row r="64" spans="1:8" x14ac:dyDescent="0.5">
      <c r="A64" t="s">
        <v>38</v>
      </c>
      <c r="B64">
        <f t="shared" si="0"/>
        <v>212</v>
      </c>
      <c r="D64" t="s">
        <v>38</v>
      </c>
      <c r="E64">
        <f t="shared" si="1"/>
        <v>280</v>
      </c>
      <c r="G64" t="s">
        <v>51</v>
      </c>
      <c r="H64">
        <f t="shared" si="2"/>
        <v>0</v>
      </c>
    </row>
    <row r="65" spans="1:8" x14ac:dyDescent="0.5">
      <c r="A65" t="s">
        <v>39</v>
      </c>
      <c r="B65">
        <f t="shared" si="0"/>
        <v>261</v>
      </c>
      <c r="D65" t="s">
        <v>39</v>
      </c>
      <c r="E65">
        <f t="shared" si="1"/>
        <v>27</v>
      </c>
      <c r="G65" t="s">
        <v>54</v>
      </c>
      <c r="H65">
        <f t="shared" si="2"/>
        <v>0</v>
      </c>
    </row>
    <row r="66" spans="1:8" x14ac:dyDescent="0.5">
      <c r="A66" t="s">
        <v>60</v>
      </c>
      <c r="B66">
        <f t="shared" si="0"/>
        <v>0</v>
      </c>
      <c r="D66" t="s">
        <v>60</v>
      </c>
      <c r="E66">
        <f t="shared" si="1"/>
        <v>0</v>
      </c>
    </row>
    <row r="67" spans="1:8" x14ac:dyDescent="0.5">
      <c r="A67" t="s">
        <v>41</v>
      </c>
      <c r="B67">
        <f t="shared" si="0"/>
        <v>2</v>
      </c>
      <c r="D67" t="s">
        <v>41</v>
      </c>
      <c r="E67">
        <f t="shared" si="1"/>
        <v>0</v>
      </c>
    </row>
    <row r="68" spans="1:8" x14ac:dyDescent="0.5">
      <c r="A68" t="s">
        <v>35</v>
      </c>
      <c r="B68">
        <f t="shared" si="0"/>
        <v>37</v>
      </c>
      <c r="D68" t="s">
        <v>35</v>
      </c>
      <c r="E68">
        <f t="shared" si="1"/>
        <v>232</v>
      </c>
    </row>
    <row r="69" spans="1:8" x14ac:dyDescent="0.5">
      <c r="A69" t="s">
        <v>33</v>
      </c>
      <c r="B69">
        <f t="shared" si="0"/>
        <v>224</v>
      </c>
      <c r="D69" t="s">
        <v>33</v>
      </c>
      <c r="E69">
        <f t="shared" si="1"/>
        <v>367</v>
      </c>
    </row>
    <row r="70" spans="1:8" x14ac:dyDescent="0.5">
      <c r="A70" t="s">
        <v>61</v>
      </c>
      <c r="B70">
        <f t="shared" si="0"/>
        <v>0</v>
      </c>
      <c r="D70" t="s">
        <v>61</v>
      </c>
      <c r="E70">
        <f t="shared" si="1"/>
        <v>0</v>
      </c>
    </row>
    <row r="71" spans="1:8" x14ac:dyDescent="0.5">
      <c r="A71" t="s">
        <v>36</v>
      </c>
      <c r="B71">
        <f t="shared" si="0"/>
        <v>4</v>
      </c>
      <c r="D71" t="s">
        <v>36</v>
      </c>
      <c r="E71">
        <f t="shared" si="1"/>
        <v>5</v>
      </c>
    </row>
    <row r="72" spans="1:8" x14ac:dyDescent="0.5">
      <c r="A72" t="s">
        <v>34</v>
      </c>
      <c r="B72">
        <f t="shared" si="0"/>
        <v>44</v>
      </c>
      <c r="D72" t="s">
        <v>34</v>
      </c>
      <c r="E72">
        <f t="shared" si="1"/>
        <v>198</v>
      </c>
    </row>
    <row r="73" spans="1:8" x14ac:dyDescent="0.5">
      <c r="A73" t="s">
        <v>62</v>
      </c>
      <c r="B73">
        <f t="shared" si="0"/>
        <v>0</v>
      </c>
      <c r="D73" t="s">
        <v>62</v>
      </c>
      <c r="E73">
        <f t="shared" si="1"/>
        <v>0</v>
      </c>
    </row>
    <row r="74" spans="1:8" x14ac:dyDescent="0.5">
      <c r="A74" t="s">
        <v>37</v>
      </c>
      <c r="B74">
        <f t="shared" si="0"/>
        <v>5</v>
      </c>
      <c r="D74" t="s">
        <v>37</v>
      </c>
      <c r="E74">
        <f t="shared" si="1"/>
        <v>4</v>
      </c>
    </row>
    <row r="75" spans="1:8" x14ac:dyDescent="0.5">
      <c r="A75" t="s">
        <v>69</v>
      </c>
      <c r="B75">
        <f>SUM(B60:B74)</f>
        <v>790</v>
      </c>
      <c r="D75" t="s">
        <v>69</v>
      </c>
      <c r="E75">
        <f>SUM(E60:E74)</f>
        <v>1113</v>
      </c>
      <c r="G75" t="s">
        <v>69</v>
      </c>
      <c r="H75">
        <f>SUM(H60:H74)</f>
        <v>0</v>
      </c>
    </row>
    <row r="77" spans="1:8" x14ac:dyDescent="0.5">
      <c r="A77" t="s">
        <v>66</v>
      </c>
      <c r="D77" t="s">
        <v>67</v>
      </c>
      <c r="G77" t="s">
        <v>68</v>
      </c>
    </row>
    <row r="78" spans="1:8" x14ac:dyDescent="0.35">
      <c r="A78" t="s">
        <v>28</v>
      </c>
      <c r="B78" t="s">
        <v>29</v>
      </c>
      <c r="D78" t="s">
        <v>28</v>
      </c>
      <c r="E78" t="s">
        <v>29</v>
      </c>
      <c r="G78" t="s">
        <v>28</v>
      </c>
      <c r="H78" t="s">
        <v>29</v>
      </c>
    </row>
    <row r="79" spans="1:8" x14ac:dyDescent="0.35">
      <c r="A79" t="s">
        <v>57</v>
      </c>
      <c r="B79">
        <f t="shared" ref="B79:B93" si="3">B41+B60</f>
        <v>0</v>
      </c>
      <c r="C79" s="1">
        <f>B79/B$94</f>
        <v>0</v>
      </c>
      <c r="D79" t="s">
        <v>57</v>
      </c>
      <c r="E79">
        <f t="shared" ref="E79:E93" si="4">E41+E60</f>
        <v>0</v>
      </c>
      <c r="F79" s="1">
        <f>E79/E$94</f>
        <v>0</v>
      </c>
      <c r="G79" t="s">
        <v>56</v>
      </c>
      <c r="H79">
        <f t="shared" ref="H79:H84" si="5">H41+H60</f>
        <v>0</v>
      </c>
    </row>
    <row r="80" spans="1:8" x14ac:dyDescent="0.35">
      <c r="A80" t="s">
        <v>58</v>
      </c>
      <c r="B80">
        <f t="shared" si="3"/>
        <v>0</v>
      </c>
      <c r="C80" s="1">
        <f t="shared" ref="C80:C94" si="6">B80/B$94</f>
        <v>0</v>
      </c>
      <c r="D80" t="s">
        <v>58</v>
      </c>
      <c r="E80">
        <f t="shared" si="4"/>
        <v>0</v>
      </c>
      <c r="F80" s="1">
        <f t="shared" ref="F80:F94" si="7">E80/E$94</f>
        <v>0</v>
      </c>
      <c r="G80" t="s">
        <v>52</v>
      </c>
      <c r="H80">
        <f t="shared" si="5"/>
        <v>0</v>
      </c>
    </row>
    <row r="81" spans="1:8" x14ac:dyDescent="0.35">
      <c r="A81" t="s">
        <v>46</v>
      </c>
      <c r="B81">
        <f t="shared" si="3"/>
        <v>1</v>
      </c>
      <c r="C81" s="1">
        <f t="shared" si="6"/>
        <v>1.0030090270812437E-3</v>
      </c>
      <c r="D81" t="s">
        <v>46</v>
      </c>
      <c r="E81">
        <f t="shared" si="4"/>
        <v>0</v>
      </c>
      <c r="F81" s="1">
        <f t="shared" si="7"/>
        <v>0</v>
      </c>
      <c r="G81" t="s">
        <v>55</v>
      </c>
      <c r="H81">
        <f t="shared" si="5"/>
        <v>0</v>
      </c>
    </row>
    <row r="82" spans="1:8" x14ac:dyDescent="0.35">
      <c r="A82" t="s">
        <v>59</v>
      </c>
      <c r="B82">
        <f t="shared" si="3"/>
        <v>0</v>
      </c>
      <c r="C82" s="1">
        <f t="shared" si="6"/>
        <v>0</v>
      </c>
      <c r="D82" t="s">
        <v>59</v>
      </c>
      <c r="E82">
        <f t="shared" si="4"/>
        <v>0</v>
      </c>
      <c r="F82" s="1">
        <f t="shared" si="7"/>
        <v>0</v>
      </c>
      <c r="G82" t="s">
        <v>53</v>
      </c>
      <c r="H82">
        <f t="shared" si="5"/>
        <v>0</v>
      </c>
    </row>
    <row r="83" spans="1:8" x14ac:dyDescent="0.35">
      <c r="A83" t="s">
        <v>38</v>
      </c>
      <c r="B83">
        <f t="shared" si="3"/>
        <v>271</v>
      </c>
      <c r="C83" s="1">
        <f t="shared" si="6"/>
        <v>0.27181544633901705</v>
      </c>
      <c r="D83" t="s">
        <v>38</v>
      </c>
      <c r="E83">
        <f t="shared" si="4"/>
        <v>315</v>
      </c>
      <c r="F83" s="1">
        <f t="shared" si="7"/>
        <v>0.24324324324324326</v>
      </c>
      <c r="G83" t="s">
        <v>51</v>
      </c>
      <c r="H83">
        <f t="shared" si="5"/>
        <v>0</v>
      </c>
    </row>
    <row r="84" spans="1:8" x14ac:dyDescent="0.35">
      <c r="A84" t="s">
        <v>39</v>
      </c>
      <c r="B84">
        <f t="shared" si="3"/>
        <v>291</v>
      </c>
      <c r="C84" s="1">
        <f t="shared" si="6"/>
        <v>0.29187562688064195</v>
      </c>
      <c r="D84" t="s">
        <v>39</v>
      </c>
      <c r="E84">
        <f t="shared" si="4"/>
        <v>36</v>
      </c>
      <c r="F84" s="1">
        <f t="shared" si="7"/>
        <v>2.7799227799227798E-2</v>
      </c>
      <c r="G84" t="s">
        <v>54</v>
      </c>
      <c r="H84">
        <f t="shared" si="5"/>
        <v>0</v>
      </c>
    </row>
    <row r="85" spans="1:8" x14ac:dyDescent="0.35">
      <c r="A85" t="s">
        <v>60</v>
      </c>
      <c r="B85">
        <f t="shared" si="3"/>
        <v>0</v>
      </c>
      <c r="C85" s="1">
        <f t="shared" si="6"/>
        <v>0</v>
      </c>
      <c r="D85" t="s">
        <v>60</v>
      </c>
      <c r="E85">
        <f t="shared" si="4"/>
        <v>0</v>
      </c>
      <c r="F85" s="1">
        <f t="shared" si="7"/>
        <v>0</v>
      </c>
    </row>
    <row r="86" spans="1:8" x14ac:dyDescent="0.35">
      <c r="A86" t="s">
        <v>41</v>
      </c>
      <c r="B86">
        <f t="shared" si="3"/>
        <v>2</v>
      </c>
      <c r="C86" s="1">
        <f t="shared" si="6"/>
        <v>2.0060180541624875E-3</v>
      </c>
      <c r="D86" t="s">
        <v>41</v>
      </c>
      <c r="E86">
        <f t="shared" si="4"/>
        <v>0</v>
      </c>
      <c r="F86" s="1">
        <f t="shared" si="7"/>
        <v>0</v>
      </c>
    </row>
    <row r="87" spans="1:8" x14ac:dyDescent="0.35">
      <c r="A87" t="s">
        <v>35</v>
      </c>
      <c r="B87">
        <f t="shared" si="3"/>
        <v>56</v>
      </c>
      <c r="C87" s="1">
        <f t="shared" si="6"/>
        <v>5.6168505516549651E-2</v>
      </c>
      <c r="D87" t="s">
        <v>35</v>
      </c>
      <c r="E87">
        <f t="shared" si="4"/>
        <v>259</v>
      </c>
      <c r="F87" s="1">
        <f t="shared" si="7"/>
        <v>0.2</v>
      </c>
    </row>
    <row r="88" spans="1:8" x14ac:dyDescent="0.35">
      <c r="A88" t="s">
        <v>33</v>
      </c>
      <c r="B88">
        <f t="shared" si="3"/>
        <v>304</v>
      </c>
      <c r="C88" s="1">
        <f t="shared" si="6"/>
        <v>0.3049147442326981</v>
      </c>
      <c r="D88" t="s">
        <v>33</v>
      </c>
      <c r="E88">
        <f t="shared" si="4"/>
        <v>462</v>
      </c>
      <c r="F88" s="1">
        <f t="shared" si="7"/>
        <v>0.35675675675675678</v>
      </c>
    </row>
    <row r="89" spans="1:8" x14ac:dyDescent="0.35">
      <c r="A89" t="s">
        <v>61</v>
      </c>
      <c r="B89">
        <f t="shared" si="3"/>
        <v>0</v>
      </c>
      <c r="C89" s="1">
        <f t="shared" si="6"/>
        <v>0</v>
      </c>
      <c r="D89" t="s">
        <v>61</v>
      </c>
      <c r="E89">
        <f t="shared" si="4"/>
        <v>0</v>
      </c>
      <c r="F89" s="1">
        <f t="shared" si="7"/>
        <v>0</v>
      </c>
    </row>
    <row r="90" spans="1:8" x14ac:dyDescent="0.35">
      <c r="A90" t="s">
        <v>36</v>
      </c>
      <c r="B90">
        <f t="shared" si="3"/>
        <v>4</v>
      </c>
      <c r="C90" s="1">
        <f t="shared" si="6"/>
        <v>4.0120361083249749E-3</v>
      </c>
      <c r="D90" t="s">
        <v>36</v>
      </c>
      <c r="E90">
        <f t="shared" si="4"/>
        <v>5</v>
      </c>
      <c r="F90" s="1">
        <f t="shared" si="7"/>
        <v>3.8610038610038611E-3</v>
      </c>
    </row>
    <row r="91" spans="1:8" x14ac:dyDescent="0.35">
      <c r="A91" t="s">
        <v>34</v>
      </c>
      <c r="B91">
        <f t="shared" si="3"/>
        <v>62</v>
      </c>
      <c r="C91" s="1">
        <f t="shared" si="6"/>
        <v>6.2186559679037114E-2</v>
      </c>
      <c r="D91" t="s">
        <v>34</v>
      </c>
      <c r="E91">
        <f t="shared" si="4"/>
        <v>213</v>
      </c>
      <c r="F91" s="1">
        <f t="shared" si="7"/>
        <v>0.16447876447876447</v>
      </c>
    </row>
    <row r="92" spans="1:8" x14ac:dyDescent="0.35">
      <c r="A92" t="s">
        <v>62</v>
      </c>
      <c r="B92">
        <f t="shared" si="3"/>
        <v>0</v>
      </c>
      <c r="C92" s="1">
        <f t="shared" si="6"/>
        <v>0</v>
      </c>
      <c r="D92" t="s">
        <v>62</v>
      </c>
      <c r="E92">
        <f t="shared" si="4"/>
        <v>0</v>
      </c>
      <c r="F92" s="1">
        <f t="shared" si="7"/>
        <v>0</v>
      </c>
    </row>
    <row r="93" spans="1:8" x14ac:dyDescent="0.35">
      <c r="A93" t="s">
        <v>37</v>
      </c>
      <c r="B93">
        <f t="shared" si="3"/>
        <v>6</v>
      </c>
      <c r="C93" s="1">
        <f t="shared" si="6"/>
        <v>6.018054162487462E-3</v>
      </c>
      <c r="D93" t="s">
        <v>37</v>
      </c>
      <c r="E93">
        <f t="shared" si="4"/>
        <v>5</v>
      </c>
      <c r="F93" s="1">
        <f t="shared" si="7"/>
        <v>3.8610038610038611E-3</v>
      </c>
    </row>
    <row r="94" spans="1:8" x14ac:dyDescent="0.35">
      <c r="A94" t="s">
        <v>69</v>
      </c>
      <c r="B94">
        <f>SUM(B79:B93)</f>
        <v>997</v>
      </c>
      <c r="C94" s="1">
        <f t="shared" si="6"/>
        <v>1</v>
      </c>
      <c r="D94" t="s">
        <v>69</v>
      </c>
      <c r="E94">
        <f>SUM(E79:E93)</f>
        <v>1295</v>
      </c>
      <c r="F94" s="1">
        <f t="shared" si="7"/>
        <v>1</v>
      </c>
      <c r="G94" t="s">
        <v>69</v>
      </c>
      <c r="H94">
        <f>SUM(H79:H93)</f>
        <v>0</v>
      </c>
    </row>
  </sheetData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opLeftCell="A67" workbookViewId="0">
      <selection activeCell="E79" sqref="E79:F94"/>
    </sheetView>
  </sheetViews>
  <sheetFormatPr baseColWidth="10" defaultRowHeight="14.5" x14ac:dyDescent="0.35"/>
  <sheetData>
    <row r="1" spans="1:8" x14ac:dyDescent="0.5">
      <c r="A1" t="s">
        <v>27</v>
      </c>
      <c r="D1" t="s">
        <v>32</v>
      </c>
      <c r="G1" t="s">
        <v>43</v>
      </c>
    </row>
    <row r="2" spans="1:8" x14ac:dyDescent="0.5">
      <c r="A2" t="s">
        <v>28</v>
      </c>
      <c r="B2" t="s">
        <v>29</v>
      </c>
      <c r="D2" t="s">
        <v>28</v>
      </c>
      <c r="E2" t="s">
        <v>29</v>
      </c>
      <c r="G2" t="s">
        <v>28</v>
      </c>
      <c r="H2" t="s">
        <v>29</v>
      </c>
    </row>
    <row r="3" spans="1:8" x14ac:dyDescent="0.5">
      <c r="A3" t="s">
        <v>57</v>
      </c>
      <c r="B3">
        <v>0</v>
      </c>
      <c r="D3" t="s">
        <v>57</v>
      </c>
      <c r="E3">
        <v>0</v>
      </c>
      <c r="G3" t="s">
        <v>56</v>
      </c>
      <c r="H3">
        <v>0</v>
      </c>
    </row>
    <row r="4" spans="1:8" x14ac:dyDescent="0.5">
      <c r="A4" t="s">
        <v>58</v>
      </c>
      <c r="B4">
        <v>0</v>
      </c>
      <c r="D4" t="s">
        <v>58</v>
      </c>
      <c r="E4">
        <v>0</v>
      </c>
      <c r="G4" t="s">
        <v>52</v>
      </c>
      <c r="H4">
        <v>0</v>
      </c>
    </row>
    <row r="5" spans="1:8" x14ac:dyDescent="0.5">
      <c r="A5" t="s">
        <v>46</v>
      </c>
      <c r="B5">
        <v>0</v>
      </c>
      <c r="D5" t="s">
        <v>46</v>
      </c>
      <c r="E5">
        <v>0</v>
      </c>
      <c r="G5" t="s">
        <v>55</v>
      </c>
      <c r="H5">
        <v>0</v>
      </c>
    </row>
    <row r="6" spans="1:8" x14ac:dyDescent="0.5">
      <c r="A6" t="s">
        <v>59</v>
      </c>
      <c r="B6">
        <v>0</v>
      </c>
      <c r="D6" t="s">
        <v>59</v>
      </c>
      <c r="E6">
        <v>0</v>
      </c>
      <c r="G6" t="s">
        <v>53</v>
      </c>
      <c r="H6">
        <v>0</v>
      </c>
    </row>
    <row r="7" spans="1:8" x14ac:dyDescent="0.5">
      <c r="A7" t="s">
        <v>38</v>
      </c>
      <c r="B7">
        <v>81</v>
      </c>
      <c r="D7" t="s">
        <v>38</v>
      </c>
      <c r="E7">
        <v>135</v>
      </c>
      <c r="G7" t="s">
        <v>51</v>
      </c>
      <c r="H7">
        <v>0</v>
      </c>
    </row>
    <row r="8" spans="1:8" x14ac:dyDescent="0.5">
      <c r="A8" t="s">
        <v>39</v>
      </c>
      <c r="B8">
        <v>94</v>
      </c>
      <c r="D8" t="s">
        <v>39</v>
      </c>
      <c r="E8">
        <v>14</v>
      </c>
      <c r="G8" t="s">
        <v>54</v>
      </c>
      <c r="H8">
        <v>0</v>
      </c>
    </row>
    <row r="9" spans="1:8" x14ac:dyDescent="0.5">
      <c r="A9" t="s">
        <v>60</v>
      </c>
      <c r="B9">
        <v>0</v>
      </c>
      <c r="D9" t="s">
        <v>60</v>
      </c>
      <c r="E9">
        <v>0</v>
      </c>
    </row>
    <row r="10" spans="1:8" x14ac:dyDescent="0.5">
      <c r="A10" t="s">
        <v>41</v>
      </c>
      <c r="B10">
        <v>1</v>
      </c>
      <c r="D10" t="s">
        <v>41</v>
      </c>
      <c r="E10">
        <v>0</v>
      </c>
    </row>
    <row r="11" spans="1:8" x14ac:dyDescent="0.5">
      <c r="A11" t="s">
        <v>35</v>
      </c>
      <c r="B11">
        <v>7</v>
      </c>
      <c r="D11" t="s">
        <v>35</v>
      </c>
      <c r="E11">
        <v>70</v>
      </c>
    </row>
    <row r="12" spans="1:8" x14ac:dyDescent="0.5">
      <c r="A12" t="s">
        <v>33</v>
      </c>
      <c r="B12">
        <v>68</v>
      </c>
      <c r="D12" t="s">
        <v>33</v>
      </c>
      <c r="E12">
        <v>104</v>
      </c>
    </row>
    <row r="13" spans="1:8" x14ac:dyDescent="0.5">
      <c r="A13" t="s">
        <v>61</v>
      </c>
      <c r="B13">
        <v>0</v>
      </c>
      <c r="D13" t="s">
        <v>61</v>
      </c>
      <c r="E13">
        <v>0</v>
      </c>
    </row>
    <row r="14" spans="1:8" x14ac:dyDescent="0.5">
      <c r="A14" t="s">
        <v>36</v>
      </c>
      <c r="B14">
        <v>1</v>
      </c>
      <c r="D14" t="s">
        <v>36</v>
      </c>
      <c r="E14">
        <v>2</v>
      </c>
    </row>
    <row r="15" spans="1:8" x14ac:dyDescent="0.5">
      <c r="A15" t="s">
        <v>34</v>
      </c>
      <c r="B15">
        <v>16</v>
      </c>
      <c r="D15" t="s">
        <v>34</v>
      </c>
      <c r="E15">
        <v>65</v>
      </c>
    </row>
    <row r="16" spans="1:8" x14ac:dyDescent="0.5">
      <c r="A16" t="s">
        <v>62</v>
      </c>
      <c r="B16">
        <v>0</v>
      </c>
      <c r="D16" t="s">
        <v>62</v>
      </c>
      <c r="E16">
        <v>0</v>
      </c>
    </row>
    <row r="17" spans="1:8" x14ac:dyDescent="0.5">
      <c r="A17" t="s">
        <v>37</v>
      </c>
      <c r="B17">
        <v>0</v>
      </c>
      <c r="D17" t="s">
        <v>37</v>
      </c>
      <c r="E17">
        <v>2</v>
      </c>
    </row>
    <row r="18" spans="1:8" x14ac:dyDescent="0.5">
      <c r="A18" t="s">
        <v>69</v>
      </c>
      <c r="B18">
        <f>SUM(B3:B17)</f>
        <v>268</v>
      </c>
      <c r="D18" t="s">
        <v>69</v>
      </c>
      <c r="E18">
        <f>SUM(E3:E17)</f>
        <v>392</v>
      </c>
      <c r="G18" t="s">
        <v>69</v>
      </c>
      <c r="H18">
        <f>SUM(H3:H17)</f>
        <v>0</v>
      </c>
    </row>
    <row r="20" spans="1:8" x14ac:dyDescent="0.5">
      <c r="A20" t="s">
        <v>30</v>
      </c>
      <c r="D20" t="s">
        <v>40</v>
      </c>
      <c r="G20" t="s">
        <v>44</v>
      </c>
    </row>
    <row r="21" spans="1:8" x14ac:dyDescent="0.5">
      <c r="A21" t="s">
        <v>28</v>
      </c>
      <c r="B21" t="s">
        <v>29</v>
      </c>
      <c r="D21" t="s">
        <v>28</v>
      </c>
      <c r="E21" t="s">
        <v>29</v>
      </c>
      <c r="G21" t="s">
        <v>28</v>
      </c>
      <c r="H21" t="s">
        <v>29</v>
      </c>
    </row>
    <row r="22" spans="1:8" x14ac:dyDescent="0.5">
      <c r="A22" t="s">
        <v>57</v>
      </c>
      <c r="B22">
        <v>0</v>
      </c>
      <c r="D22" t="s">
        <v>57</v>
      </c>
      <c r="E22">
        <v>0</v>
      </c>
      <c r="G22" t="s">
        <v>56</v>
      </c>
      <c r="H22">
        <v>0</v>
      </c>
    </row>
    <row r="23" spans="1:8" x14ac:dyDescent="0.5">
      <c r="A23" t="s">
        <v>58</v>
      </c>
      <c r="B23">
        <v>0</v>
      </c>
      <c r="D23" t="s">
        <v>58</v>
      </c>
      <c r="E23">
        <v>0</v>
      </c>
      <c r="G23" t="s">
        <v>52</v>
      </c>
      <c r="H23">
        <v>0</v>
      </c>
    </row>
    <row r="24" spans="1:8" x14ac:dyDescent="0.5">
      <c r="A24" t="s">
        <v>46</v>
      </c>
      <c r="B24">
        <v>0</v>
      </c>
      <c r="D24" t="s">
        <v>46</v>
      </c>
      <c r="E24">
        <v>0</v>
      </c>
      <c r="G24" t="s">
        <v>55</v>
      </c>
      <c r="H24">
        <v>0</v>
      </c>
    </row>
    <row r="25" spans="1:8" x14ac:dyDescent="0.5">
      <c r="A25" t="s">
        <v>59</v>
      </c>
      <c r="B25">
        <v>0</v>
      </c>
      <c r="D25" t="s">
        <v>59</v>
      </c>
      <c r="E25">
        <v>0</v>
      </c>
      <c r="G25" t="s">
        <v>53</v>
      </c>
      <c r="H25">
        <v>0</v>
      </c>
    </row>
    <row r="26" spans="1:8" x14ac:dyDescent="0.5">
      <c r="A26" t="s">
        <v>38</v>
      </c>
      <c r="B26">
        <v>5</v>
      </c>
      <c r="D26" t="s">
        <v>38</v>
      </c>
      <c r="E26">
        <v>0</v>
      </c>
      <c r="G26" t="s">
        <v>51</v>
      </c>
      <c r="H26">
        <v>0</v>
      </c>
    </row>
    <row r="27" spans="1:8" x14ac:dyDescent="0.5">
      <c r="A27" t="s">
        <v>39</v>
      </c>
      <c r="B27">
        <v>14</v>
      </c>
      <c r="D27" t="s">
        <v>39</v>
      </c>
      <c r="E27">
        <v>2</v>
      </c>
      <c r="G27" t="s">
        <v>54</v>
      </c>
      <c r="H27">
        <v>0</v>
      </c>
    </row>
    <row r="28" spans="1:8" x14ac:dyDescent="0.5">
      <c r="A28" t="s">
        <v>60</v>
      </c>
      <c r="B28">
        <v>0</v>
      </c>
      <c r="D28" t="s">
        <v>60</v>
      </c>
      <c r="E28">
        <v>0</v>
      </c>
    </row>
    <row r="29" spans="1:8" x14ac:dyDescent="0.5">
      <c r="A29" t="s">
        <v>41</v>
      </c>
      <c r="B29">
        <v>0</v>
      </c>
      <c r="D29" t="s">
        <v>41</v>
      </c>
      <c r="E29">
        <v>0</v>
      </c>
    </row>
    <row r="30" spans="1:8" x14ac:dyDescent="0.5">
      <c r="A30" t="s">
        <v>35</v>
      </c>
      <c r="B30">
        <v>0</v>
      </c>
      <c r="D30" t="s">
        <v>35</v>
      </c>
      <c r="E30">
        <v>10</v>
      </c>
    </row>
    <row r="31" spans="1:8" x14ac:dyDescent="0.5">
      <c r="A31" t="s">
        <v>33</v>
      </c>
      <c r="B31">
        <v>3</v>
      </c>
      <c r="D31" t="s">
        <v>33</v>
      </c>
      <c r="E31">
        <v>13</v>
      </c>
    </row>
    <row r="32" spans="1:8" x14ac:dyDescent="0.5">
      <c r="A32" t="s">
        <v>61</v>
      </c>
      <c r="B32">
        <v>0</v>
      </c>
      <c r="D32" t="s">
        <v>61</v>
      </c>
      <c r="E32">
        <v>0</v>
      </c>
    </row>
    <row r="33" spans="1:8" x14ac:dyDescent="0.5">
      <c r="A33" t="s">
        <v>36</v>
      </c>
      <c r="B33">
        <v>0</v>
      </c>
      <c r="D33" t="s">
        <v>36</v>
      </c>
      <c r="E33">
        <v>0</v>
      </c>
    </row>
    <row r="34" spans="1:8" x14ac:dyDescent="0.5">
      <c r="A34" t="s">
        <v>34</v>
      </c>
      <c r="B34">
        <v>1</v>
      </c>
      <c r="D34" t="s">
        <v>34</v>
      </c>
      <c r="E34">
        <v>1</v>
      </c>
    </row>
    <row r="35" spans="1:8" x14ac:dyDescent="0.5">
      <c r="A35" t="s">
        <v>62</v>
      </c>
      <c r="B35">
        <v>0</v>
      </c>
      <c r="D35" t="s">
        <v>62</v>
      </c>
      <c r="E35">
        <v>0</v>
      </c>
    </row>
    <row r="36" spans="1:8" x14ac:dyDescent="0.5">
      <c r="A36" t="s">
        <v>37</v>
      </c>
      <c r="B36">
        <v>0</v>
      </c>
      <c r="D36" t="s">
        <v>37</v>
      </c>
      <c r="E36">
        <v>0</v>
      </c>
    </row>
    <row r="37" spans="1:8" x14ac:dyDescent="0.5">
      <c r="A37" t="s">
        <v>69</v>
      </c>
      <c r="B37">
        <f>SUM(B22:B36)</f>
        <v>23</v>
      </c>
      <c r="D37" t="s">
        <v>69</v>
      </c>
      <c r="E37">
        <f>SUM(E22:E36)</f>
        <v>26</v>
      </c>
      <c r="G37" t="s">
        <v>69</v>
      </c>
      <c r="H37">
        <f>SUM(H22:H36)</f>
        <v>0</v>
      </c>
    </row>
    <row r="39" spans="1:8" x14ac:dyDescent="0.5">
      <c r="A39" t="s">
        <v>31</v>
      </c>
      <c r="D39" t="s">
        <v>42</v>
      </c>
      <c r="G39" t="s">
        <v>45</v>
      </c>
    </row>
    <row r="40" spans="1:8" x14ac:dyDescent="0.5">
      <c r="A40" t="s">
        <v>28</v>
      </c>
      <c r="B40" t="s">
        <v>29</v>
      </c>
      <c r="D40" t="s">
        <v>28</v>
      </c>
      <c r="E40" t="s">
        <v>29</v>
      </c>
      <c r="G40" t="s">
        <v>28</v>
      </c>
      <c r="H40" t="s">
        <v>29</v>
      </c>
    </row>
    <row r="41" spans="1:8" x14ac:dyDescent="0.5">
      <c r="A41" t="s">
        <v>57</v>
      </c>
      <c r="B41">
        <v>0</v>
      </c>
      <c r="D41" t="s">
        <v>57</v>
      </c>
      <c r="E41">
        <v>0</v>
      </c>
      <c r="G41" t="s">
        <v>56</v>
      </c>
      <c r="H41">
        <v>0</v>
      </c>
    </row>
    <row r="42" spans="1:8" x14ac:dyDescent="0.5">
      <c r="A42" t="s">
        <v>58</v>
      </c>
      <c r="B42">
        <v>0</v>
      </c>
      <c r="D42" t="s">
        <v>58</v>
      </c>
      <c r="E42">
        <v>0</v>
      </c>
      <c r="G42" t="s">
        <v>52</v>
      </c>
      <c r="H42">
        <v>0</v>
      </c>
    </row>
    <row r="43" spans="1:8" x14ac:dyDescent="0.5">
      <c r="A43" t="s">
        <v>46</v>
      </c>
      <c r="B43">
        <v>0</v>
      </c>
      <c r="D43" t="s">
        <v>46</v>
      </c>
      <c r="E43">
        <v>0</v>
      </c>
      <c r="G43" t="s">
        <v>55</v>
      </c>
      <c r="H43">
        <v>0</v>
      </c>
    </row>
    <row r="44" spans="1:8" x14ac:dyDescent="0.5">
      <c r="A44" t="s">
        <v>59</v>
      </c>
      <c r="B44">
        <v>0</v>
      </c>
      <c r="D44" t="s">
        <v>59</v>
      </c>
      <c r="E44">
        <v>0</v>
      </c>
      <c r="G44" t="s">
        <v>53</v>
      </c>
      <c r="H44">
        <v>0</v>
      </c>
    </row>
    <row r="45" spans="1:8" x14ac:dyDescent="0.5">
      <c r="A45" t="s">
        <v>38</v>
      </c>
      <c r="B45">
        <v>23</v>
      </c>
      <c r="D45" t="s">
        <v>38</v>
      </c>
      <c r="E45">
        <v>9</v>
      </c>
      <c r="G45" t="s">
        <v>51</v>
      </c>
      <c r="H45">
        <v>0</v>
      </c>
    </row>
    <row r="46" spans="1:8" x14ac:dyDescent="0.5">
      <c r="A46" t="s">
        <v>39</v>
      </c>
      <c r="B46">
        <v>12</v>
      </c>
      <c r="D46" t="s">
        <v>39</v>
      </c>
      <c r="E46">
        <v>8</v>
      </c>
      <c r="G46" t="s">
        <v>54</v>
      </c>
      <c r="H46">
        <v>0</v>
      </c>
    </row>
    <row r="47" spans="1:8" x14ac:dyDescent="0.5">
      <c r="A47" t="s">
        <v>60</v>
      </c>
      <c r="B47">
        <v>0</v>
      </c>
      <c r="D47" t="s">
        <v>60</v>
      </c>
      <c r="E47">
        <v>0</v>
      </c>
    </row>
    <row r="48" spans="1:8" x14ac:dyDescent="0.5">
      <c r="A48" t="s">
        <v>41</v>
      </c>
      <c r="B48">
        <v>0</v>
      </c>
      <c r="D48" t="s">
        <v>41</v>
      </c>
      <c r="E48">
        <v>0</v>
      </c>
    </row>
    <row r="49" spans="1:8" x14ac:dyDescent="0.5">
      <c r="A49" t="s">
        <v>35</v>
      </c>
      <c r="B49">
        <v>8</v>
      </c>
      <c r="D49" t="s">
        <v>35</v>
      </c>
      <c r="E49">
        <v>11</v>
      </c>
    </row>
    <row r="50" spans="1:8" x14ac:dyDescent="0.5">
      <c r="A50" t="s">
        <v>33</v>
      </c>
      <c r="B50">
        <v>21</v>
      </c>
      <c r="D50" t="s">
        <v>33</v>
      </c>
      <c r="E50">
        <v>33</v>
      </c>
    </row>
    <row r="51" spans="1:8" x14ac:dyDescent="0.5">
      <c r="A51" t="s">
        <v>61</v>
      </c>
      <c r="B51">
        <v>0</v>
      </c>
      <c r="D51" t="s">
        <v>61</v>
      </c>
      <c r="E51">
        <v>0</v>
      </c>
    </row>
    <row r="52" spans="1:8" x14ac:dyDescent="0.5">
      <c r="A52" t="s">
        <v>36</v>
      </c>
      <c r="B52">
        <v>0</v>
      </c>
      <c r="D52" t="s">
        <v>36</v>
      </c>
      <c r="E52">
        <v>0</v>
      </c>
    </row>
    <row r="53" spans="1:8" x14ac:dyDescent="0.5">
      <c r="A53" t="s">
        <v>34</v>
      </c>
      <c r="B53">
        <v>2</v>
      </c>
      <c r="D53" t="s">
        <v>34</v>
      </c>
      <c r="E53">
        <v>3</v>
      </c>
    </row>
    <row r="54" spans="1:8" x14ac:dyDescent="0.5">
      <c r="A54" t="s">
        <v>62</v>
      </c>
      <c r="B54">
        <v>0</v>
      </c>
      <c r="D54" t="s">
        <v>62</v>
      </c>
      <c r="E54">
        <v>0</v>
      </c>
    </row>
    <row r="55" spans="1:8" x14ac:dyDescent="0.5">
      <c r="A55" t="s">
        <v>37</v>
      </c>
      <c r="B55">
        <v>0</v>
      </c>
      <c r="D55" t="s">
        <v>37</v>
      </c>
      <c r="E55">
        <v>0</v>
      </c>
    </row>
    <row r="56" spans="1:8" x14ac:dyDescent="0.5">
      <c r="A56" t="s">
        <v>69</v>
      </c>
      <c r="B56">
        <f>SUM(B41:B55)</f>
        <v>66</v>
      </c>
      <c r="D56" t="s">
        <v>69</v>
      </c>
      <c r="E56">
        <f>SUM(E41:E55)</f>
        <v>64</v>
      </c>
      <c r="G56" t="s">
        <v>69</v>
      </c>
      <c r="H56">
        <f>SUM(H41:H55)</f>
        <v>0</v>
      </c>
    </row>
    <row r="58" spans="1:8" x14ac:dyDescent="0.5">
      <c r="A58" t="s">
        <v>63</v>
      </c>
      <c r="D58" t="s">
        <v>64</v>
      </c>
      <c r="G58" t="s">
        <v>65</v>
      </c>
    </row>
    <row r="59" spans="1:8" x14ac:dyDescent="0.5">
      <c r="A59" t="s">
        <v>28</v>
      </c>
      <c r="B59" t="s">
        <v>29</v>
      </c>
      <c r="D59" t="s">
        <v>28</v>
      </c>
      <c r="E59" t="s">
        <v>29</v>
      </c>
      <c r="G59" t="s">
        <v>28</v>
      </c>
      <c r="H59" t="s">
        <v>29</v>
      </c>
    </row>
    <row r="60" spans="1:8" x14ac:dyDescent="0.5">
      <c r="A60" t="s">
        <v>57</v>
      </c>
      <c r="B60">
        <f t="shared" ref="B60:B74" si="0">B3+B22</f>
        <v>0</v>
      </c>
      <c r="D60" t="s">
        <v>57</v>
      </c>
      <c r="E60">
        <f t="shared" ref="E60:E74" si="1">E3+E22</f>
        <v>0</v>
      </c>
      <c r="G60" t="s">
        <v>56</v>
      </c>
      <c r="H60">
        <f t="shared" ref="H60:H65" si="2">H3+H22</f>
        <v>0</v>
      </c>
    </row>
    <row r="61" spans="1:8" x14ac:dyDescent="0.5">
      <c r="A61" t="s">
        <v>58</v>
      </c>
      <c r="B61">
        <f t="shared" si="0"/>
        <v>0</v>
      </c>
      <c r="D61" t="s">
        <v>58</v>
      </c>
      <c r="E61">
        <f t="shared" si="1"/>
        <v>0</v>
      </c>
      <c r="G61" t="s">
        <v>52</v>
      </c>
      <c r="H61">
        <f t="shared" si="2"/>
        <v>0</v>
      </c>
    </row>
    <row r="62" spans="1:8" x14ac:dyDescent="0.5">
      <c r="A62" t="s">
        <v>46</v>
      </c>
      <c r="B62">
        <f t="shared" si="0"/>
        <v>0</v>
      </c>
      <c r="D62" t="s">
        <v>46</v>
      </c>
      <c r="E62">
        <f t="shared" si="1"/>
        <v>0</v>
      </c>
      <c r="G62" t="s">
        <v>55</v>
      </c>
      <c r="H62">
        <f t="shared" si="2"/>
        <v>0</v>
      </c>
    </row>
    <row r="63" spans="1:8" x14ac:dyDescent="0.5">
      <c r="A63" t="s">
        <v>59</v>
      </c>
      <c r="B63">
        <f t="shared" si="0"/>
        <v>0</v>
      </c>
      <c r="D63" t="s">
        <v>59</v>
      </c>
      <c r="E63">
        <f t="shared" si="1"/>
        <v>0</v>
      </c>
      <c r="G63" t="s">
        <v>53</v>
      </c>
      <c r="H63">
        <f t="shared" si="2"/>
        <v>0</v>
      </c>
    </row>
    <row r="64" spans="1:8" x14ac:dyDescent="0.5">
      <c r="A64" t="s">
        <v>38</v>
      </c>
      <c r="B64">
        <f t="shared" si="0"/>
        <v>86</v>
      </c>
      <c r="D64" t="s">
        <v>38</v>
      </c>
      <c r="E64">
        <f t="shared" si="1"/>
        <v>135</v>
      </c>
      <c r="G64" t="s">
        <v>51</v>
      </c>
      <c r="H64">
        <f t="shared" si="2"/>
        <v>0</v>
      </c>
    </row>
    <row r="65" spans="1:8" x14ac:dyDescent="0.5">
      <c r="A65" t="s">
        <v>39</v>
      </c>
      <c r="B65">
        <f t="shared" si="0"/>
        <v>108</v>
      </c>
      <c r="D65" t="s">
        <v>39</v>
      </c>
      <c r="E65">
        <f t="shared" si="1"/>
        <v>16</v>
      </c>
      <c r="G65" t="s">
        <v>54</v>
      </c>
      <c r="H65">
        <f t="shared" si="2"/>
        <v>0</v>
      </c>
    </row>
    <row r="66" spans="1:8" x14ac:dyDescent="0.5">
      <c r="A66" t="s">
        <v>60</v>
      </c>
      <c r="B66">
        <f t="shared" si="0"/>
        <v>0</v>
      </c>
      <c r="D66" t="s">
        <v>60</v>
      </c>
      <c r="E66">
        <f t="shared" si="1"/>
        <v>0</v>
      </c>
    </row>
    <row r="67" spans="1:8" x14ac:dyDescent="0.5">
      <c r="A67" t="s">
        <v>41</v>
      </c>
      <c r="B67">
        <f t="shared" si="0"/>
        <v>1</v>
      </c>
      <c r="D67" t="s">
        <v>41</v>
      </c>
      <c r="E67">
        <f t="shared" si="1"/>
        <v>0</v>
      </c>
    </row>
    <row r="68" spans="1:8" x14ac:dyDescent="0.5">
      <c r="A68" t="s">
        <v>35</v>
      </c>
      <c r="B68">
        <f t="shared" si="0"/>
        <v>7</v>
      </c>
      <c r="D68" t="s">
        <v>35</v>
      </c>
      <c r="E68">
        <f t="shared" si="1"/>
        <v>80</v>
      </c>
    </row>
    <row r="69" spans="1:8" x14ac:dyDescent="0.5">
      <c r="A69" t="s">
        <v>33</v>
      </c>
      <c r="B69">
        <f t="shared" si="0"/>
        <v>71</v>
      </c>
      <c r="D69" t="s">
        <v>33</v>
      </c>
      <c r="E69">
        <f t="shared" si="1"/>
        <v>117</v>
      </c>
    </row>
    <row r="70" spans="1:8" x14ac:dyDescent="0.5">
      <c r="A70" t="s">
        <v>61</v>
      </c>
      <c r="B70">
        <f t="shared" si="0"/>
        <v>0</v>
      </c>
      <c r="D70" t="s">
        <v>61</v>
      </c>
      <c r="E70">
        <f t="shared" si="1"/>
        <v>0</v>
      </c>
    </row>
    <row r="71" spans="1:8" x14ac:dyDescent="0.5">
      <c r="A71" t="s">
        <v>36</v>
      </c>
      <c r="B71">
        <f t="shared" si="0"/>
        <v>1</v>
      </c>
      <c r="D71" t="s">
        <v>36</v>
      </c>
      <c r="E71">
        <f t="shared" si="1"/>
        <v>2</v>
      </c>
    </row>
    <row r="72" spans="1:8" x14ac:dyDescent="0.5">
      <c r="A72" t="s">
        <v>34</v>
      </c>
      <c r="B72">
        <f t="shared" si="0"/>
        <v>17</v>
      </c>
      <c r="D72" t="s">
        <v>34</v>
      </c>
      <c r="E72">
        <f t="shared" si="1"/>
        <v>66</v>
      </c>
    </row>
    <row r="73" spans="1:8" x14ac:dyDescent="0.5">
      <c r="A73" t="s">
        <v>62</v>
      </c>
      <c r="B73">
        <f t="shared" si="0"/>
        <v>0</v>
      </c>
      <c r="D73" t="s">
        <v>62</v>
      </c>
      <c r="E73">
        <f t="shared" si="1"/>
        <v>0</v>
      </c>
    </row>
    <row r="74" spans="1:8" x14ac:dyDescent="0.5">
      <c r="A74" t="s">
        <v>37</v>
      </c>
      <c r="B74">
        <f t="shared" si="0"/>
        <v>0</v>
      </c>
      <c r="D74" t="s">
        <v>37</v>
      </c>
      <c r="E74">
        <f t="shared" si="1"/>
        <v>2</v>
      </c>
    </row>
    <row r="75" spans="1:8" x14ac:dyDescent="0.5">
      <c r="A75" t="s">
        <v>69</v>
      </c>
      <c r="B75">
        <f>SUM(B60:B74)</f>
        <v>291</v>
      </c>
      <c r="D75" t="s">
        <v>69</v>
      </c>
      <c r="E75">
        <f>SUM(E60:E74)</f>
        <v>418</v>
      </c>
      <c r="G75" t="s">
        <v>69</v>
      </c>
      <c r="H75">
        <f>SUM(H60:H74)</f>
        <v>0</v>
      </c>
    </row>
    <row r="77" spans="1:8" x14ac:dyDescent="0.5">
      <c r="A77" t="s">
        <v>66</v>
      </c>
      <c r="D77" t="s">
        <v>67</v>
      </c>
      <c r="G77" t="s">
        <v>68</v>
      </c>
    </row>
    <row r="78" spans="1:8" x14ac:dyDescent="0.35">
      <c r="A78" t="s">
        <v>28</v>
      </c>
      <c r="B78" t="s">
        <v>29</v>
      </c>
      <c r="D78" t="s">
        <v>28</v>
      </c>
      <c r="E78" t="s">
        <v>29</v>
      </c>
      <c r="G78" t="s">
        <v>28</v>
      </c>
      <c r="H78" t="s">
        <v>29</v>
      </c>
    </row>
    <row r="79" spans="1:8" x14ac:dyDescent="0.35">
      <c r="A79" t="s">
        <v>57</v>
      </c>
      <c r="B79">
        <f t="shared" ref="B79:B93" si="3">B41+B60</f>
        <v>0</v>
      </c>
      <c r="C79" s="1">
        <f>B79/B$94</f>
        <v>0</v>
      </c>
      <c r="D79" t="s">
        <v>57</v>
      </c>
      <c r="E79">
        <f t="shared" ref="E79:E93" si="4">E41+E60</f>
        <v>0</v>
      </c>
      <c r="F79" s="1">
        <f>E79/E$94</f>
        <v>0</v>
      </c>
      <c r="G79" t="s">
        <v>56</v>
      </c>
      <c r="H79">
        <f t="shared" ref="H79:H84" si="5">H41+H60</f>
        <v>0</v>
      </c>
    </row>
    <row r="80" spans="1:8" x14ac:dyDescent="0.35">
      <c r="A80" t="s">
        <v>58</v>
      </c>
      <c r="B80">
        <f t="shared" si="3"/>
        <v>0</v>
      </c>
      <c r="C80" s="1">
        <f t="shared" ref="C80:C94" si="6">B80/B$94</f>
        <v>0</v>
      </c>
      <c r="D80" t="s">
        <v>58</v>
      </c>
      <c r="E80">
        <f t="shared" si="4"/>
        <v>0</v>
      </c>
      <c r="F80" s="1">
        <f t="shared" ref="F80:F94" si="7">E80/E$94</f>
        <v>0</v>
      </c>
      <c r="G80" t="s">
        <v>52</v>
      </c>
      <c r="H80">
        <f t="shared" si="5"/>
        <v>0</v>
      </c>
    </row>
    <row r="81" spans="1:8" x14ac:dyDescent="0.35">
      <c r="A81" t="s">
        <v>46</v>
      </c>
      <c r="B81">
        <f t="shared" si="3"/>
        <v>0</v>
      </c>
      <c r="C81" s="1">
        <f t="shared" si="6"/>
        <v>0</v>
      </c>
      <c r="D81" t="s">
        <v>46</v>
      </c>
      <c r="E81">
        <f t="shared" si="4"/>
        <v>0</v>
      </c>
      <c r="F81" s="1">
        <f t="shared" si="7"/>
        <v>0</v>
      </c>
      <c r="G81" t="s">
        <v>55</v>
      </c>
      <c r="H81">
        <f t="shared" si="5"/>
        <v>0</v>
      </c>
    </row>
    <row r="82" spans="1:8" x14ac:dyDescent="0.35">
      <c r="A82" t="s">
        <v>59</v>
      </c>
      <c r="B82">
        <f t="shared" si="3"/>
        <v>0</v>
      </c>
      <c r="C82" s="1">
        <f t="shared" si="6"/>
        <v>0</v>
      </c>
      <c r="D82" t="s">
        <v>59</v>
      </c>
      <c r="E82">
        <f t="shared" si="4"/>
        <v>0</v>
      </c>
      <c r="F82" s="1">
        <f t="shared" si="7"/>
        <v>0</v>
      </c>
      <c r="G82" t="s">
        <v>53</v>
      </c>
      <c r="H82">
        <f t="shared" si="5"/>
        <v>0</v>
      </c>
    </row>
    <row r="83" spans="1:8" x14ac:dyDescent="0.35">
      <c r="A83" t="s">
        <v>38</v>
      </c>
      <c r="B83">
        <f t="shared" si="3"/>
        <v>109</v>
      </c>
      <c r="C83" s="1">
        <f t="shared" si="6"/>
        <v>0.30532212885154064</v>
      </c>
      <c r="D83" t="s">
        <v>38</v>
      </c>
      <c r="E83">
        <f t="shared" si="4"/>
        <v>144</v>
      </c>
      <c r="F83" s="1">
        <f t="shared" si="7"/>
        <v>0.29875518672199169</v>
      </c>
      <c r="G83" t="s">
        <v>51</v>
      </c>
      <c r="H83">
        <f t="shared" si="5"/>
        <v>0</v>
      </c>
    </row>
    <row r="84" spans="1:8" x14ac:dyDescent="0.35">
      <c r="A84" t="s">
        <v>39</v>
      </c>
      <c r="B84">
        <f t="shared" si="3"/>
        <v>120</v>
      </c>
      <c r="C84" s="1">
        <f t="shared" si="6"/>
        <v>0.33613445378151263</v>
      </c>
      <c r="D84" t="s">
        <v>39</v>
      </c>
      <c r="E84">
        <f t="shared" si="4"/>
        <v>24</v>
      </c>
      <c r="F84" s="1">
        <f t="shared" si="7"/>
        <v>4.9792531120331947E-2</v>
      </c>
      <c r="G84" t="s">
        <v>54</v>
      </c>
      <c r="H84">
        <f t="shared" si="5"/>
        <v>0</v>
      </c>
    </row>
    <row r="85" spans="1:8" x14ac:dyDescent="0.35">
      <c r="A85" t="s">
        <v>60</v>
      </c>
      <c r="B85">
        <f t="shared" si="3"/>
        <v>0</v>
      </c>
      <c r="C85" s="1">
        <f t="shared" si="6"/>
        <v>0</v>
      </c>
      <c r="D85" t="s">
        <v>60</v>
      </c>
      <c r="E85">
        <f t="shared" si="4"/>
        <v>0</v>
      </c>
      <c r="F85" s="1">
        <f t="shared" si="7"/>
        <v>0</v>
      </c>
    </row>
    <row r="86" spans="1:8" x14ac:dyDescent="0.35">
      <c r="A86" t="s">
        <v>41</v>
      </c>
      <c r="B86">
        <f t="shared" si="3"/>
        <v>1</v>
      </c>
      <c r="C86" s="1">
        <f t="shared" si="6"/>
        <v>2.8011204481792717E-3</v>
      </c>
      <c r="D86" t="s">
        <v>41</v>
      </c>
      <c r="E86">
        <f t="shared" si="4"/>
        <v>0</v>
      </c>
      <c r="F86" s="1">
        <f t="shared" si="7"/>
        <v>0</v>
      </c>
    </row>
    <row r="87" spans="1:8" x14ac:dyDescent="0.35">
      <c r="A87" t="s">
        <v>35</v>
      </c>
      <c r="B87">
        <f t="shared" si="3"/>
        <v>15</v>
      </c>
      <c r="C87" s="1">
        <f t="shared" si="6"/>
        <v>4.2016806722689079E-2</v>
      </c>
      <c r="D87" t="s">
        <v>35</v>
      </c>
      <c r="E87">
        <f t="shared" si="4"/>
        <v>91</v>
      </c>
      <c r="F87" s="1">
        <f t="shared" si="7"/>
        <v>0.18879668049792531</v>
      </c>
    </row>
    <row r="88" spans="1:8" x14ac:dyDescent="0.35">
      <c r="A88" t="s">
        <v>33</v>
      </c>
      <c r="B88">
        <f t="shared" si="3"/>
        <v>92</v>
      </c>
      <c r="C88" s="1">
        <f t="shared" si="6"/>
        <v>0.25770308123249297</v>
      </c>
      <c r="D88" t="s">
        <v>33</v>
      </c>
      <c r="E88">
        <f t="shared" si="4"/>
        <v>150</v>
      </c>
      <c r="F88" s="1">
        <f t="shared" si="7"/>
        <v>0.31120331950207469</v>
      </c>
    </row>
    <row r="89" spans="1:8" x14ac:dyDescent="0.35">
      <c r="A89" t="s">
        <v>61</v>
      </c>
      <c r="B89">
        <f t="shared" si="3"/>
        <v>0</v>
      </c>
      <c r="C89" s="1">
        <f t="shared" si="6"/>
        <v>0</v>
      </c>
      <c r="D89" t="s">
        <v>61</v>
      </c>
      <c r="E89">
        <f t="shared" si="4"/>
        <v>0</v>
      </c>
      <c r="F89" s="1">
        <f t="shared" si="7"/>
        <v>0</v>
      </c>
    </row>
    <row r="90" spans="1:8" x14ac:dyDescent="0.35">
      <c r="A90" t="s">
        <v>36</v>
      </c>
      <c r="B90">
        <f t="shared" si="3"/>
        <v>1</v>
      </c>
      <c r="C90" s="1">
        <f t="shared" si="6"/>
        <v>2.8011204481792717E-3</v>
      </c>
      <c r="D90" t="s">
        <v>36</v>
      </c>
      <c r="E90">
        <f t="shared" si="4"/>
        <v>2</v>
      </c>
      <c r="F90" s="1">
        <f t="shared" si="7"/>
        <v>4.1493775933609959E-3</v>
      </c>
    </row>
    <row r="91" spans="1:8" x14ac:dyDescent="0.35">
      <c r="A91" t="s">
        <v>34</v>
      </c>
      <c r="B91">
        <f t="shared" si="3"/>
        <v>19</v>
      </c>
      <c r="C91" s="1">
        <f t="shared" si="6"/>
        <v>5.3221288515406161E-2</v>
      </c>
      <c r="D91" t="s">
        <v>34</v>
      </c>
      <c r="E91">
        <f t="shared" si="4"/>
        <v>69</v>
      </c>
      <c r="F91" s="1">
        <f t="shared" si="7"/>
        <v>0.14315352697095435</v>
      </c>
    </row>
    <row r="92" spans="1:8" x14ac:dyDescent="0.35">
      <c r="A92" t="s">
        <v>62</v>
      </c>
      <c r="B92">
        <f t="shared" si="3"/>
        <v>0</v>
      </c>
      <c r="C92" s="1">
        <f t="shared" si="6"/>
        <v>0</v>
      </c>
      <c r="D92" t="s">
        <v>62</v>
      </c>
      <c r="E92">
        <f t="shared" si="4"/>
        <v>0</v>
      </c>
      <c r="F92" s="1">
        <f t="shared" si="7"/>
        <v>0</v>
      </c>
    </row>
    <row r="93" spans="1:8" x14ac:dyDescent="0.35">
      <c r="A93" t="s">
        <v>37</v>
      </c>
      <c r="B93">
        <f t="shared" si="3"/>
        <v>0</v>
      </c>
      <c r="C93" s="1">
        <f t="shared" si="6"/>
        <v>0</v>
      </c>
      <c r="D93" t="s">
        <v>37</v>
      </c>
      <c r="E93">
        <f t="shared" si="4"/>
        <v>2</v>
      </c>
      <c r="F93" s="1">
        <f t="shared" si="7"/>
        <v>4.1493775933609959E-3</v>
      </c>
    </row>
    <row r="94" spans="1:8" x14ac:dyDescent="0.35">
      <c r="A94" t="s">
        <v>69</v>
      </c>
      <c r="B94">
        <f>SUM(B79:B93)</f>
        <v>357</v>
      </c>
      <c r="C94" s="1">
        <f t="shared" si="6"/>
        <v>1</v>
      </c>
      <c r="D94" t="s">
        <v>69</v>
      </c>
      <c r="E94">
        <f>SUM(E79:E93)</f>
        <v>482</v>
      </c>
      <c r="F94" s="1">
        <f t="shared" si="7"/>
        <v>1</v>
      </c>
      <c r="G94" t="s">
        <v>69</v>
      </c>
      <c r="H94">
        <f>SUM(H79:H93)</f>
        <v>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3" workbookViewId="0">
      <selection activeCell="I29" sqref="I29"/>
    </sheetView>
  </sheetViews>
  <sheetFormatPr baseColWidth="10" defaultRowHeight="14.5" x14ac:dyDescent="0.35"/>
  <sheetData>
    <row r="1" spans="1:10" x14ac:dyDescent="0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5">
      <c r="A2" t="s">
        <v>12</v>
      </c>
      <c r="B2">
        <v>2</v>
      </c>
      <c r="C2">
        <v>80</v>
      </c>
      <c r="D2">
        <v>709</v>
      </c>
      <c r="E2">
        <v>1009</v>
      </c>
      <c r="F2">
        <v>4333</v>
      </c>
      <c r="G2">
        <v>3064</v>
      </c>
      <c r="H2">
        <v>3048</v>
      </c>
      <c r="I2">
        <v>0</v>
      </c>
      <c r="J2">
        <v>7746</v>
      </c>
    </row>
    <row r="3" spans="1:10" x14ac:dyDescent="0.5">
      <c r="A3" t="s">
        <v>11</v>
      </c>
      <c r="B3">
        <v>2</v>
      </c>
      <c r="C3">
        <v>80</v>
      </c>
      <c r="D3">
        <v>682</v>
      </c>
      <c r="E3">
        <v>1054</v>
      </c>
      <c r="F3">
        <v>2942</v>
      </c>
      <c r="G3">
        <v>2325</v>
      </c>
      <c r="H3">
        <v>2394</v>
      </c>
      <c r="I3">
        <v>0</v>
      </c>
      <c r="J3">
        <v>6843</v>
      </c>
    </row>
    <row r="4" spans="1:10" x14ac:dyDescent="0.5">
      <c r="A4" t="s">
        <v>14</v>
      </c>
      <c r="B4">
        <v>2</v>
      </c>
      <c r="C4">
        <v>80</v>
      </c>
      <c r="D4">
        <v>719</v>
      </c>
      <c r="E4">
        <v>1118</v>
      </c>
      <c r="F4">
        <v>2661</v>
      </c>
      <c r="G4">
        <v>2065</v>
      </c>
      <c r="H4">
        <v>2065</v>
      </c>
      <c r="I4">
        <v>0</v>
      </c>
      <c r="J4">
        <v>8005</v>
      </c>
    </row>
    <row r="5" spans="1:10" x14ac:dyDescent="0.5">
      <c r="A5" t="s">
        <v>13</v>
      </c>
      <c r="B5">
        <v>3</v>
      </c>
      <c r="C5">
        <v>100</v>
      </c>
      <c r="D5">
        <v>851</v>
      </c>
      <c r="E5">
        <v>1198</v>
      </c>
      <c r="F5">
        <v>3762</v>
      </c>
      <c r="G5">
        <v>2828</v>
      </c>
      <c r="H5">
        <v>2861</v>
      </c>
      <c r="I5">
        <v>0</v>
      </c>
      <c r="J5">
        <v>11051</v>
      </c>
    </row>
    <row r="6" spans="1:10" x14ac:dyDescent="0.5">
      <c r="A6" t="s">
        <v>10</v>
      </c>
      <c r="B6">
        <v>2</v>
      </c>
      <c r="C6">
        <v>80</v>
      </c>
      <c r="D6">
        <v>746</v>
      </c>
      <c r="E6">
        <v>1267</v>
      </c>
      <c r="F6">
        <v>2040</v>
      </c>
      <c r="G6">
        <v>0</v>
      </c>
      <c r="H6">
        <v>1934</v>
      </c>
      <c r="I6">
        <v>1919</v>
      </c>
      <c r="J6">
        <v>7303</v>
      </c>
    </row>
    <row r="7" spans="1:10" x14ac:dyDescent="0.35">
      <c r="A7" s="28" t="s">
        <v>185</v>
      </c>
      <c r="B7" s="28">
        <v>2</v>
      </c>
      <c r="C7" s="28">
        <v>74</v>
      </c>
      <c r="D7" s="28">
        <v>704</v>
      </c>
      <c r="E7" s="28">
        <v>1658</v>
      </c>
      <c r="F7" s="28">
        <v>3613</v>
      </c>
      <c r="G7" s="28">
        <v>0</v>
      </c>
      <c r="H7" s="28">
        <v>2567</v>
      </c>
      <c r="I7" s="28">
        <v>0</v>
      </c>
      <c r="J7" s="28">
        <v>5578</v>
      </c>
    </row>
    <row r="8" spans="1:10" x14ac:dyDescent="0.35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1:10" x14ac:dyDescent="0.35">
      <c r="A9" t="s">
        <v>0</v>
      </c>
      <c r="B9" t="s">
        <v>94</v>
      </c>
      <c r="C9" t="s">
        <v>2</v>
      </c>
      <c r="D9" t="s">
        <v>3</v>
      </c>
      <c r="E9" t="s">
        <v>4</v>
      </c>
      <c r="F9" t="s">
        <v>5</v>
      </c>
      <c r="G9" t="s">
        <v>6</v>
      </c>
      <c r="H9" t="s">
        <v>7</v>
      </c>
      <c r="I9" t="s">
        <v>8</v>
      </c>
      <c r="J9" t="s">
        <v>9</v>
      </c>
    </row>
    <row r="10" spans="1:10" x14ac:dyDescent="0.35">
      <c r="A10" t="s">
        <v>12</v>
      </c>
      <c r="B10" t="s">
        <v>76</v>
      </c>
      <c r="C10">
        <v>40</v>
      </c>
      <c r="D10">
        <v>351</v>
      </c>
      <c r="E10">
        <v>511</v>
      </c>
      <c r="F10">
        <v>1946</v>
      </c>
      <c r="G10">
        <v>1370</v>
      </c>
      <c r="H10">
        <v>1360</v>
      </c>
      <c r="I10">
        <v>0</v>
      </c>
      <c r="J10">
        <v>3911</v>
      </c>
    </row>
    <row r="11" spans="1:10" x14ac:dyDescent="0.5">
      <c r="A11" t="s">
        <v>12</v>
      </c>
      <c r="B11" t="s">
        <v>77</v>
      </c>
      <c r="C11">
        <v>40</v>
      </c>
      <c r="D11">
        <v>358</v>
      </c>
      <c r="E11">
        <v>498</v>
      </c>
      <c r="F11">
        <v>2387</v>
      </c>
      <c r="G11">
        <v>1694</v>
      </c>
      <c r="H11">
        <v>1688</v>
      </c>
      <c r="I11">
        <v>0</v>
      </c>
      <c r="J11">
        <v>3835</v>
      </c>
    </row>
    <row r="12" spans="1:10" x14ac:dyDescent="0.5">
      <c r="A12" t="s">
        <v>11</v>
      </c>
      <c r="B12" t="s">
        <v>74</v>
      </c>
      <c r="C12">
        <v>40</v>
      </c>
      <c r="D12">
        <v>354</v>
      </c>
      <c r="E12">
        <v>541</v>
      </c>
      <c r="F12">
        <v>1609</v>
      </c>
      <c r="G12">
        <v>1232</v>
      </c>
      <c r="H12">
        <v>1302</v>
      </c>
      <c r="I12">
        <v>0</v>
      </c>
      <c r="J12">
        <v>3517</v>
      </c>
    </row>
    <row r="13" spans="1:10" x14ac:dyDescent="0.5">
      <c r="A13" t="s">
        <v>11</v>
      </c>
      <c r="B13" t="s">
        <v>75</v>
      </c>
      <c r="C13">
        <v>40</v>
      </c>
      <c r="D13">
        <v>328</v>
      </c>
      <c r="E13">
        <v>513</v>
      </c>
      <c r="F13">
        <v>1333</v>
      </c>
      <c r="G13">
        <v>1093</v>
      </c>
      <c r="H13">
        <v>1092</v>
      </c>
      <c r="I13">
        <v>0</v>
      </c>
      <c r="J13">
        <v>3326</v>
      </c>
    </row>
    <row r="14" spans="1:10" x14ac:dyDescent="0.5">
      <c r="A14" t="s">
        <v>14</v>
      </c>
      <c r="B14" t="s">
        <v>81</v>
      </c>
      <c r="C14">
        <v>40</v>
      </c>
      <c r="D14">
        <v>342</v>
      </c>
      <c r="E14">
        <v>618</v>
      </c>
      <c r="F14">
        <v>1671</v>
      </c>
      <c r="G14">
        <v>1266</v>
      </c>
      <c r="H14">
        <v>1268</v>
      </c>
      <c r="I14">
        <v>0</v>
      </c>
      <c r="J14">
        <v>3984</v>
      </c>
    </row>
    <row r="15" spans="1:10" x14ac:dyDescent="0.5">
      <c r="A15" t="s">
        <v>14</v>
      </c>
      <c r="B15" t="s">
        <v>82</v>
      </c>
      <c r="C15">
        <v>40</v>
      </c>
      <c r="D15">
        <v>377</v>
      </c>
      <c r="E15">
        <v>500</v>
      </c>
      <c r="F15">
        <v>990</v>
      </c>
      <c r="G15">
        <v>799</v>
      </c>
      <c r="H15">
        <v>797</v>
      </c>
      <c r="I15">
        <v>0</v>
      </c>
      <c r="J15">
        <v>4021</v>
      </c>
    </row>
    <row r="16" spans="1:10" x14ac:dyDescent="0.35">
      <c r="A16" t="s">
        <v>13</v>
      </c>
      <c r="B16" t="s">
        <v>78</v>
      </c>
      <c r="C16">
        <v>34</v>
      </c>
      <c r="D16">
        <v>285</v>
      </c>
      <c r="E16">
        <v>389</v>
      </c>
      <c r="F16">
        <v>1201</v>
      </c>
      <c r="G16">
        <v>856</v>
      </c>
      <c r="H16">
        <v>876</v>
      </c>
      <c r="I16">
        <v>0</v>
      </c>
      <c r="J16">
        <v>3652</v>
      </c>
    </row>
    <row r="17" spans="1:10" x14ac:dyDescent="0.35">
      <c r="A17" t="s">
        <v>13</v>
      </c>
      <c r="B17" t="s">
        <v>79</v>
      </c>
      <c r="C17">
        <v>33</v>
      </c>
      <c r="D17">
        <v>265</v>
      </c>
      <c r="E17">
        <v>369</v>
      </c>
      <c r="F17">
        <v>955</v>
      </c>
      <c r="G17">
        <v>816</v>
      </c>
      <c r="H17">
        <v>828</v>
      </c>
      <c r="I17">
        <v>0</v>
      </c>
      <c r="J17">
        <v>3792</v>
      </c>
    </row>
    <row r="18" spans="1:10" x14ac:dyDescent="0.35">
      <c r="A18" t="s">
        <v>13</v>
      </c>
      <c r="B18" t="s">
        <v>80</v>
      </c>
      <c r="C18">
        <v>33</v>
      </c>
      <c r="D18">
        <v>301</v>
      </c>
      <c r="E18">
        <v>440</v>
      </c>
      <c r="F18">
        <v>1606</v>
      </c>
      <c r="G18">
        <v>1156</v>
      </c>
      <c r="H18">
        <v>1157</v>
      </c>
      <c r="I18">
        <v>0</v>
      </c>
      <c r="J18">
        <v>3607</v>
      </c>
    </row>
    <row r="19" spans="1:10" x14ac:dyDescent="0.35">
      <c r="A19" t="s">
        <v>10</v>
      </c>
      <c r="B19" t="s">
        <v>72</v>
      </c>
      <c r="C19">
        <v>20</v>
      </c>
      <c r="D19">
        <v>188</v>
      </c>
      <c r="E19">
        <v>343</v>
      </c>
      <c r="F19">
        <v>676</v>
      </c>
      <c r="G19">
        <v>0</v>
      </c>
      <c r="H19">
        <v>618</v>
      </c>
      <c r="I19">
        <v>601</v>
      </c>
      <c r="J19">
        <v>1817</v>
      </c>
    </row>
    <row r="20" spans="1:10" x14ac:dyDescent="0.35">
      <c r="A20" t="s">
        <v>10</v>
      </c>
      <c r="B20" t="s">
        <v>73</v>
      </c>
      <c r="C20">
        <v>60</v>
      </c>
      <c r="D20">
        <v>558</v>
      </c>
      <c r="E20">
        <v>924</v>
      </c>
      <c r="F20">
        <v>1364</v>
      </c>
      <c r="G20">
        <v>0</v>
      </c>
      <c r="H20">
        <v>1316</v>
      </c>
      <c r="I20">
        <v>1318</v>
      </c>
      <c r="J20">
        <v>5486</v>
      </c>
    </row>
    <row r="21" spans="1:10" x14ac:dyDescent="0.35">
      <c r="A21" s="28" t="s">
        <v>185</v>
      </c>
      <c r="B21" s="28" t="s">
        <v>186</v>
      </c>
      <c r="C21" s="28">
        <v>40</v>
      </c>
      <c r="D21" s="28">
        <v>372</v>
      </c>
      <c r="E21" s="28">
        <v>1034</v>
      </c>
      <c r="F21" s="28">
        <v>2007</v>
      </c>
      <c r="G21" s="28">
        <v>0</v>
      </c>
      <c r="H21" s="28">
        <v>1968</v>
      </c>
      <c r="I21" s="28">
        <v>0</v>
      </c>
      <c r="J21" s="28">
        <v>2990</v>
      </c>
    </row>
    <row r="22" spans="1:10" x14ac:dyDescent="0.35">
      <c r="A22" s="28" t="s">
        <v>185</v>
      </c>
      <c r="B22" s="28" t="s">
        <v>188</v>
      </c>
      <c r="C22" s="28">
        <v>34</v>
      </c>
      <c r="D22" s="28">
        <v>332</v>
      </c>
      <c r="E22" s="28">
        <v>624</v>
      </c>
      <c r="F22" s="28">
        <v>1606</v>
      </c>
      <c r="G22" s="28">
        <v>0</v>
      </c>
      <c r="H22" s="28">
        <v>599</v>
      </c>
      <c r="I22" s="28">
        <v>0</v>
      </c>
      <c r="J22" s="28">
        <v>2588</v>
      </c>
    </row>
    <row r="23" spans="1:10" x14ac:dyDescent="0.35">
      <c r="A23" s="19"/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35">
      <c r="A24" s="19" t="s">
        <v>0</v>
      </c>
      <c r="B24" s="19" t="s">
        <v>1</v>
      </c>
      <c r="C24" s="19" t="s">
        <v>2</v>
      </c>
      <c r="D24" s="19" t="s">
        <v>3</v>
      </c>
      <c r="E24" s="19" t="s">
        <v>4</v>
      </c>
      <c r="F24" s="19" t="s">
        <v>5</v>
      </c>
      <c r="G24" s="19" t="s">
        <v>6</v>
      </c>
      <c r="H24" s="19" t="s">
        <v>7</v>
      </c>
      <c r="I24" s="19" t="s">
        <v>8</v>
      </c>
      <c r="J24" s="19" t="s">
        <v>9</v>
      </c>
    </row>
    <row r="25" spans="1:10" x14ac:dyDescent="0.35">
      <c r="A25" s="19" t="s">
        <v>12</v>
      </c>
      <c r="B25" s="19">
        <v>2</v>
      </c>
      <c r="C25" s="19">
        <v>80</v>
      </c>
      <c r="D25" s="25">
        <v>8.9833333333333307</v>
      </c>
      <c r="E25" s="25">
        <v>12.525</v>
      </c>
      <c r="F25" s="25">
        <v>53.325000000000003</v>
      </c>
      <c r="G25" s="25">
        <v>37.75</v>
      </c>
      <c r="H25" s="25">
        <v>37.591666666666598</v>
      </c>
      <c r="I25" s="25">
        <v>0</v>
      </c>
      <c r="J25" s="25">
        <v>97.0833333333333</v>
      </c>
    </row>
    <row r="26" spans="1:10" x14ac:dyDescent="0.35">
      <c r="A26" s="19" t="s">
        <v>11</v>
      </c>
      <c r="B26" s="19">
        <v>2</v>
      </c>
      <c r="C26" s="19">
        <v>80</v>
      </c>
      <c r="D26" s="25">
        <v>8.65</v>
      </c>
      <c r="E26" s="25">
        <v>12.975</v>
      </c>
      <c r="F26" s="25">
        <v>36.533333333333303</v>
      </c>
      <c r="G26" s="25">
        <v>28.883333333333301</v>
      </c>
      <c r="H26" s="25">
        <v>29.65</v>
      </c>
      <c r="I26" s="25">
        <v>0</v>
      </c>
      <c r="J26" s="25">
        <v>85.983333333333306</v>
      </c>
    </row>
    <row r="27" spans="1:10" x14ac:dyDescent="0.35">
      <c r="A27" s="19" t="s">
        <v>14</v>
      </c>
      <c r="B27" s="19">
        <v>2</v>
      </c>
      <c r="C27" s="19">
        <v>80</v>
      </c>
      <c r="D27" s="25">
        <v>9.0333333333333297</v>
      </c>
      <c r="E27" s="25">
        <v>13.758333333333301</v>
      </c>
      <c r="F27" s="25">
        <v>32.683333333333302</v>
      </c>
      <c r="G27" s="25">
        <v>25.466666666666601</v>
      </c>
      <c r="H27" s="25">
        <v>25.483333333333299</v>
      </c>
      <c r="I27" s="25">
        <v>0</v>
      </c>
      <c r="J27" s="25">
        <v>99.95</v>
      </c>
    </row>
    <row r="28" spans="1:10" x14ac:dyDescent="0.35">
      <c r="A28" s="19" t="s">
        <v>13</v>
      </c>
      <c r="B28" s="19">
        <v>3</v>
      </c>
      <c r="C28" s="19">
        <v>100</v>
      </c>
      <c r="D28" s="25">
        <v>8.65</v>
      </c>
      <c r="E28" s="25">
        <v>12.0722222222222</v>
      </c>
      <c r="F28" s="25">
        <v>36.355555555555497</v>
      </c>
      <c r="G28" s="25">
        <v>27.411111111111101</v>
      </c>
      <c r="H28" s="25">
        <v>27.8611111111111</v>
      </c>
      <c r="I28" s="25">
        <v>0</v>
      </c>
      <c r="J28" s="25">
        <v>112.027777777777</v>
      </c>
    </row>
    <row r="29" spans="1:10" x14ac:dyDescent="0.35">
      <c r="A29" s="19" t="s">
        <v>10</v>
      </c>
      <c r="B29" s="19">
        <v>2</v>
      </c>
      <c r="C29" s="19">
        <v>80</v>
      </c>
      <c r="D29" s="25">
        <v>9.3000000000000007</v>
      </c>
      <c r="E29" s="25">
        <v>15.591666666666599</v>
      </c>
      <c r="F29" s="25">
        <v>24.5833333333333</v>
      </c>
      <c r="G29" s="25">
        <v>0</v>
      </c>
      <c r="H29" s="25">
        <v>23.441666666666599</v>
      </c>
      <c r="I29" s="25">
        <v>23.324999999999999</v>
      </c>
      <c r="J29" s="25">
        <v>91.441666666666606</v>
      </c>
    </row>
    <row r="30" spans="1:10" s="28" customFormat="1" x14ac:dyDescent="0.35">
      <c r="A30" s="28" t="s">
        <v>185</v>
      </c>
      <c r="B30" s="28">
        <v>2</v>
      </c>
      <c r="C30" s="28">
        <v>74</v>
      </c>
      <c r="D30" s="32">
        <v>9.4117647058823497</v>
      </c>
      <c r="E30" s="32">
        <v>22.196078431372499</v>
      </c>
      <c r="F30" s="32">
        <v>49.686274509803901</v>
      </c>
      <c r="G30" s="32">
        <v>0</v>
      </c>
      <c r="H30" s="32">
        <v>35.3823529411764</v>
      </c>
      <c r="I30" s="32">
        <v>0</v>
      </c>
      <c r="J30" s="32">
        <v>75.931372549019599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opLeftCell="A67" workbookViewId="0">
      <selection activeCell="E79" sqref="E79:F94"/>
    </sheetView>
  </sheetViews>
  <sheetFormatPr baseColWidth="10" defaultRowHeight="14.5" x14ac:dyDescent="0.35"/>
  <sheetData>
    <row r="1" spans="1:8" x14ac:dyDescent="0.5">
      <c r="A1" t="s">
        <v>27</v>
      </c>
      <c r="D1" t="s">
        <v>32</v>
      </c>
      <c r="G1" t="s">
        <v>43</v>
      </c>
    </row>
    <row r="2" spans="1:8" x14ac:dyDescent="0.5">
      <c r="A2" t="s">
        <v>28</v>
      </c>
      <c r="B2" t="s">
        <v>29</v>
      </c>
      <c r="D2" t="s">
        <v>28</v>
      </c>
      <c r="E2" t="s">
        <v>29</v>
      </c>
      <c r="G2" t="s">
        <v>28</v>
      </c>
      <c r="H2" t="s">
        <v>29</v>
      </c>
    </row>
    <row r="3" spans="1:8" x14ac:dyDescent="0.5">
      <c r="A3" t="s">
        <v>57</v>
      </c>
      <c r="B3">
        <v>0</v>
      </c>
      <c r="D3" t="s">
        <v>57</v>
      </c>
      <c r="E3">
        <v>0</v>
      </c>
      <c r="G3" t="s">
        <v>56</v>
      </c>
      <c r="H3">
        <v>0</v>
      </c>
    </row>
    <row r="4" spans="1:8" x14ac:dyDescent="0.5">
      <c r="A4" t="s">
        <v>58</v>
      </c>
      <c r="B4">
        <v>0</v>
      </c>
      <c r="D4" t="s">
        <v>58</v>
      </c>
      <c r="E4">
        <v>0</v>
      </c>
      <c r="G4" t="s">
        <v>52</v>
      </c>
      <c r="H4">
        <v>0</v>
      </c>
    </row>
    <row r="5" spans="1:8" x14ac:dyDescent="0.5">
      <c r="A5" t="s">
        <v>46</v>
      </c>
      <c r="B5">
        <v>0</v>
      </c>
      <c r="D5" t="s">
        <v>46</v>
      </c>
      <c r="E5">
        <v>0</v>
      </c>
      <c r="G5" t="s">
        <v>55</v>
      </c>
      <c r="H5">
        <v>0</v>
      </c>
    </row>
    <row r="6" spans="1:8" x14ac:dyDescent="0.5">
      <c r="A6" t="s">
        <v>59</v>
      </c>
      <c r="B6">
        <v>0</v>
      </c>
      <c r="D6" t="s">
        <v>59</v>
      </c>
      <c r="E6">
        <v>0</v>
      </c>
      <c r="G6" t="s">
        <v>53</v>
      </c>
      <c r="H6">
        <v>0</v>
      </c>
    </row>
    <row r="7" spans="1:8" x14ac:dyDescent="0.5">
      <c r="A7" t="s">
        <v>38</v>
      </c>
      <c r="B7">
        <v>46</v>
      </c>
      <c r="D7" t="s">
        <v>38</v>
      </c>
      <c r="E7">
        <v>52</v>
      </c>
      <c r="G7" t="s">
        <v>51</v>
      </c>
      <c r="H7">
        <v>0</v>
      </c>
    </row>
    <row r="8" spans="1:8" x14ac:dyDescent="0.5">
      <c r="A8" t="s">
        <v>39</v>
      </c>
      <c r="B8">
        <v>20</v>
      </c>
      <c r="D8" t="s">
        <v>39</v>
      </c>
      <c r="E8">
        <v>3</v>
      </c>
      <c r="G8" t="s">
        <v>54</v>
      </c>
      <c r="H8">
        <v>0</v>
      </c>
    </row>
    <row r="9" spans="1:8" x14ac:dyDescent="0.5">
      <c r="A9" t="s">
        <v>60</v>
      </c>
      <c r="B9">
        <v>0</v>
      </c>
      <c r="D9" t="s">
        <v>60</v>
      </c>
      <c r="E9">
        <v>0</v>
      </c>
    </row>
    <row r="10" spans="1:8" x14ac:dyDescent="0.5">
      <c r="A10" t="s">
        <v>41</v>
      </c>
      <c r="B10">
        <v>0</v>
      </c>
      <c r="D10" t="s">
        <v>41</v>
      </c>
      <c r="E10">
        <v>0</v>
      </c>
    </row>
    <row r="11" spans="1:8" x14ac:dyDescent="0.5">
      <c r="A11" t="s">
        <v>35</v>
      </c>
      <c r="B11">
        <v>3</v>
      </c>
      <c r="D11" t="s">
        <v>35</v>
      </c>
      <c r="E11">
        <v>54</v>
      </c>
    </row>
    <row r="12" spans="1:8" x14ac:dyDescent="0.5">
      <c r="A12" t="s">
        <v>33</v>
      </c>
      <c r="B12">
        <v>59</v>
      </c>
      <c r="D12" t="s">
        <v>33</v>
      </c>
      <c r="E12">
        <v>101</v>
      </c>
    </row>
    <row r="13" spans="1:8" x14ac:dyDescent="0.5">
      <c r="A13" t="s">
        <v>61</v>
      </c>
      <c r="B13">
        <v>0</v>
      </c>
      <c r="D13" t="s">
        <v>61</v>
      </c>
      <c r="E13">
        <v>0</v>
      </c>
    </row>
    <row r="14" spans="1:8" x14ac:dyDescent="0.5">
      <c r="A14" t="s">
        <v>36</v>
      </c>
      <c r="B14">
        <v>1</v>
      </c>
      <c r="D14" t="s">
        <v>36</v>
      </c>
      <c r="E14">
        <v>2</v>
      </c>
    </row>
    <row r="15" spans="1:8" x14ac:dyDescent="0.5">
      <c r="A15" t="s">
        <v>34</v>
      </c>
      <c r="B15">
        <v>12</v>
      </c>
      <c r="D15" t="s">
        <v>34</v>
      </c>
      <c r="E15">
        <v>60</v>
      </c>
    </row>
    <row r="16" spans="1:8" x14ac:dyDescent="0.5">
      <c r="A16" t="s">
        <v>62</v>
      </c>
      <c r="B16">
        <v>0</v>
      </c>
      <c r="D16" t="s">
        <v>62</v>
      </c>
      <c r="E16">
        <v>0</v>
      </c>
    </row>
    <row r="17" spans="1:8" x14ac:dyDescent="0.5">
      <c r="A17" t="s">
        <v>37</v>
      </c>
      <c r="B17">
        <v>2</v>
      </c>
      <c r="D17" t="s">
        <v>37</v>
      </c>
      <c r="E17">
        <v>1</v>
      </c>
    </row>
    <row r="18" spans="1:8" x14ac:dyDescent="0.5">
      <c r="A18" t="s">
        <v>69</v>
      </c>
      <c r="B18">
        <f>SUM(B3:B17)</f>
        <v>143</v>
      </c>
      <c r="D18" t="s">
        <v>69</v>
      </c>
      <c r="E18">
        <f>SUM(E3:E17)</f>
        <v>273</v>
      </c>
      <c r="G18" t="s">
        <v>69</v>
      </c>
      <c r="H18">
        <f>SUM(H3:H17)</f>
        <v>0</v>
      </c>
    </row>
    <row r="20" spans="1:8" x14ac:dyDescent="0.5">
      <c r="A20" t="s">
        <v>30</v>
      </c>
      <c r="D20" t="s">
        <v>40</v>
      </c>
      <c r="G20" t="s">
        <v>44</v>
      </c>
    </row>
    <row r="21" spans="1:8" x14ac:dyDescent="0.5">
      <c r="A21" t="s">
        <v>28</v>
      </c>
      <c r="B21" t="s">
        <v>29</v>
      </c>
      <c r="D21" t="s">
        <v>28</v>
      </c>
      <c r="E21" t="s">
        <v>29</v>
      </c>
      <c r="G21" t="s">
        <v>28</v>
      </c>
      <c r="H21" t="s">
        <v>29</v>
      </c>
    </row>
    <row r="22" spans="1:8" x14ac:dyDescent="0.5">
      <c r="A22" t="s">
        <v>57</v>
      </c>
      <c r="B22">
        <v>0</v>
      </c>
      <c r="D22" t="s">
        <v>57</v>
      </c>
      <c r="E22">
        <v>0</v>
      </c>
      <c r="G22" t="s">
        <v>56</v>
      </c>
      <c r="H22">
        <v>0</v>
      </c>
    </row>
    <row r="23" spans="1:8" x14ac:dyDescent="0.5">
      <c r="A23" t="s">
        <v>58</v>
      </c>
      <c r="B23">
        <v>0</v>
      </c>
      <c r="D23" t="s">
        <v>58</v>
      </c>
      <c r="E23">
        <v>0</v>
      </c>
      <c r="G23" t="s">
        <v>52</v>
      </c>
      <c r="H23">
        <v>0</v>
      </c>
    </row>
    <row r="24" spans="1:8" x14ac:dyDescent="0.5">
      <c r="A24" t="s">
        <v>46</v>
      </c>
      <c r="B24">
        <v>0</v>
      </c>
      <c r="D24" t="s">
        <v>46</v>
      </c>
      <c r="E24">
        <v>0</v>
      </c>
      <c r="G24" t="s">
        <v>55</v>
      </c>
      <c r="H24">
        <v>0</v>
      </c>
    </row>
    <row r="25" spans="1:8" x14ac:dyDescent="0.5">
      <c r="A25" t="s">
        <v>59</v>
      </c>
      <c r="B25">
        <v>0</v>
      </c>
      <c r="D25" t="s">
        <v>59</v>
      </c>
      <c r="E25">
        <v>0</v>
      </c>
      <c r="G25" t="s">
        <v>53</v>
      </c>
      <c r="H25">
        <v>0</v>
      </c>
    </row>
    <row r="26" spans="1:8" x14ac:dyDescent="0.5">
      <c r="A26" t="s">
        <v>38</v>
      </c>
      <c r="B26">
        <v>5</v>
      </c>
      <c r="D26" t="s">
        <v>38</v>
      </c>
      <c r="E26">
        <v>4</v>
      </c>
      <c r="G26" t="s">
        <v>51</v>
      </c>
      <c r="H26">
        <v>0</v>
      </c>
    </row>
    <row r="27" spans="1:8" x14ac:dyDescent="0.5">
      <c r="A27" t="s">
        <v>39</v>
      </c>
      <c r="B27">
        <v>3</v>
      </c>
      <c r="D27" t="s">
        <v>39</v>
      </c>
      <c r="E27">
        <v>0</v>
      </c>
      <c r="G27" t="s">
        <v>54</v>
      </c>
      <c r="H27">
        <v>0</v>
      </c>
    </row>
    <row r="28" spans="1:8" x14ac:dyDescent="0.5">
      <c r="A28" t="s">
        <v>60</v>
      </c>
      <c r="B28">
        <v>0</v>
      </c>
      <c r="D28" t="s">
        <v>60</v>
      </c>
      <c r="E28">
        <v>0</v>
      </c>
    </row>
    <row r="29" spans="1:8" x14ac:dyDescent="0.5">
      <c r="A29" t="s">
        <v>41</v>
      </c>
      <c r="B29">
        <v>0</v>
      </c>
      <c r="D29" t="s">
        <v>41</v>
      </c>
      <c r="E29">
        <v>0</v>
      </c>
    </row>
    <row r="30" spans="1:8" x14ac:dyDescent="0.5">
      <c r="A30" t="s">
        <v>35</v>
      </c>
      <c r="B30">
        <v>6</v>
      </c>
      <c r="D30" t="s">
        <v>35</v>
      </c>
      <c r="E30">
        <v>7</v>
      </c>
    </row>
    <row r="31" spans="1:8" x14ac:dyDescent="0.5">
      <c r="A31" t="s">
        <v>33</v>
      </c>
      <c r="B31">
        <v>17</v>
      </c>
      <c r="D31" t="s">
        <v>33</v>
      </c>
      <c r="E31">
        <v>19</v>
      </c>
    </row>
    <row r="32" spans="1:8" x14ac:dyDescent="0.5">
      <c r="A32" t="s">
        <v>61</v>
      </c>
      <c r="B32">
        <v>0</v>
      </c>
      <c r="D32" t="s">
        <v>61</v>
      </c>
      <c r="E32">
        <v>0</v>
      </c>
    </row>
    <row r="33" spans="1:8" x14ac:dyDescent="0.5">
      <c r="A33" t="s">
        <v>36</v>
      </c>
      <c r="B33">
        <v>1</v>
      </c>
      <c r="D33" t="s">
        <v>36</v>
      </c>
      <c r="E33">
        <v>0</v>
      </c>
    </row>
    <row r="34" spans="1:8" x14ac:dyDescent="0.5">
      <c r="A34" t="s">
        <v>34</v>
      </c>
      <c r="B34">
        <v>1</v>
      </c>
      <c r="D34" t="s">
        <v>34</v>
      </c>
      <c r="E34">
        <v>3</v>
      </c>
    </row>
    <row r="35" spans="1:8" x14ac:dyDescent="0.5">
      <c r="A35" t="s">
        <v>62</v>
      </c>
      <c r="B35">
        <v>0</v>
      </c>
      <c r="D35" t="s">
        <v>62</v>
      </c>
      <c r="E35">
        <v>0</v>
      </c>
    </row>
    <row r="36" spans="1:8" x14ac:dyDescent="0.5">
      <c r="A36" t="s">
        <v>37</v>
      </c>
      <c r="B36">
        <v>1</v>
      </c>
      <c r="D36" t="s">
        <v>37</v>
      </c>
      <c r="E36">
        <v>0</v>
      </c>
    </row>
    <row r="37" spans="1:8" x14ac:dyDescent="0.5">
      <c r="A37" t="s">
        <v>69</v>
      </c>
      <c r="B37">
        <f>SUM(B22:B36)</f>
        <v>34</v>
      </c>
      <c r="D37" t="s">
        <v>69</v>
      </c>
      <c r="E37">
        <f>SUM(E22:E36)</f>
        <v>33</v>
      </c>
      <c r="G37" t="s">
        <v>69</v>
      </c>
      <c r="H37">
        <f>SUM(H22:H36)</f>
        <v>0</v>
      </c>
    </row>
    <row r="39" spans="1:8" x14ac:dyDescent="0.5">
      <c r="A39" t="s">
        <v>31</v>
      </c>
      <c r="D39" t="s">
        <v>42</v>
      </c>
      <c r="G39" t="s">
        <v>45</v>
      </c>
    </row>
    <row r="40" spans="1:8" x14ac:dyDescent="0.5">
      <c r="A40" t="s">
        <v>28</v>
      </c>
      <c r="B40" t="s">
        <v>29</v>
      </c>
      <c r="D40" t="s">
        <v>28</v>
      </c>
      <c r="E40" t="s">
        <v>29</v>
      </c>
      <c r="G40" t="s">
        <v>28</v>
      </c>
      <c r="H40" t="s">
        <v>29</v>
      </c>
    </row>
    <row r="41" spans="1:8" x14ac:dyDescent="0.5">
      <c r="A41" t="s">
        <v>57</v>
      </c>
      <c r="B41">
        <v>0</v>
      </c>
      <c r="D41" t="s">
        <v>57</v>
      </c>
      <c r="E41">
        <v>0</v>
      </c>
      <c r="G41" t="s">
        <v>56</v>
      </c>
      <c r="H41">
        <v>0</v>
      </c>
    </row>
    <row r="42" spans="1:8" x14ac:dyDescent="0.5">
      <c r="A42" t="s">
        <v>58</v>
      </c>
      <c r="B42">
        <v>0</v>
      </c>
      <c r="D42" t="s">
        <v>58</v>
      </c>
      <c r="E42">
        <v>0</v>
      </c>
      <c r="G42" t="s">
        <v>52</v>
      </c>
      <c r="H42">
        <v>0</v>
      </c>
    </row>
    <row r="43" spans="1:8" x14ac:dyDescent="0.5">
      <c r="A43" t="s">
        <v>46</v>
      </c>
      <c r="B43">
        <v>0</v>
      </c>
      <c r="D43" t="s">
        <v>46</v>
      </c>
      <c r="E43">
        <v>0</v>
      </c>
      <c r="G43" t="s">
        <v>55</v>
      </c>
      <c r="H43">
        <v>0</v>
      </c>
    </row>
    <row r="44" spans="1:8" x14ac:dyDescent="0.5">
      <c r="A44" t="s">
        <v>59</v>
      </c>
      <c r="B44">
        <v>0</v>
      </c>
      <c r="D44" t="s">
        <v>59</v>
      </c>
      <c r="E44">
        <v>0</v>
      </c>
      <c r="G44" t="s">
        <v>53</v>
      </c>
      <c r="H44">
        <v>0</v>
      </c>
    </row>
    <row r="45" spans="1:8" x14ac:dyDescent="0.5">
      <c r="A45" t="s">
        <v>38</v>
      </c>
      <c r="B45">
        <v>10</v>
      </c>
      <c r="D45" t="s">
        <v>38</v>
      </c>
      <c r="E45">
        <v>9</v>
      </c>
      <c r="G45" t="s">
        <v>51</v>
      </c>
      <c r="H45">
        <v>0</v>
      </c>
    </row>
    <row r="46" spans="1:8" x14ac:dyDescent="0.5">
      <c r="A46" t="s">
        <v>39</v>
      </c>
      <c r="B46">
        <v>3</v>
      </c>
      <c r="D46" t="s">
        <v>39</v>
      </c>
      <c r="E46">
        <v>0</v>
      </c>
      <c r="G46" t="s">
        <v>54</v>
      </c>
      <c r="H46">
        <v>0</v>
      </c>
    </row>
    <row r="47" spans="1:8" x14ac:dyDescent="0.5">
      <c r="A47" t="s">
        <v>60</v>
      </c>
      <c r="B47">
        <v>0</v>
      </c>
      <c r="D47" t="s">
        <v>60</v>
      </c>
      <c r="E47">
        <v>0</v>
      </c>
    </row>
    <row r="48" spans="1:8" x14ac:dyDescent="0.5">
      <c r="A48" t="s">
        <v>41</v>
      </c>
      <c r="B48">
        <v>0</v>
      </c>
      <c r="D48" t="s">
        <v>41</v>
      </c>
      <c r="E48">
        <v>0</v>
      </c>
    </row>
    <row r="49" spans="1:8" x14ac:dyDescent="0.5">
      <c r="A49" t="s">
        <v>35</v>
      </c>
      <c r="B49">
        <v>3</v>
      </c>
      <c r="D49" t="s">
        <v>35</v>
      </c>
      <c r="E49">
        <v>6</v>
      </c>
    </row>
    <row r="50" spans="1:8" x14ac:dyDescent="0.5">
      <c r="A50" t="s">
        <v>33</v>
      </c>
      <c r="B50">
        <v>19</v>
      </c>
      <c r="D50" t="s">
        <v>33</v>
      </c>
      <c r="E50">
        <v>28</v>
      </c>
    </row>
    <row r="51" spans="1:8" x14ac:dyDescent="0.5">
      <c r="A51" t="s">
        <v>61</v>
      </c>
      <c r="B51">
        <v>0</v>
      </c>
      <c r="D51" t="s">
        <v>61</v>
      </c>
      <c r="E51">
        <v>0</v>
      </c>
    </row>
    <row r="52" spans="1:8" x14ac:dyDescent="0.5">
      <c r="A52" t="s">
        <v>36</v>
      </c>
      <c r="B52">
        <v>0</v>
      </c>
      <c r="D52" t="s">
        <v>36</v>
      </c>
      <c r="E52">
        <v>0</v>
      </c>
    </row>
    <row r="53" spans="1:8" x14ac:dyDescent="0.5">
      <c r="A53" t="s">
        <v>34</v>
      </c>
      <c r="B53">
        <v>4</v>
      </c>
      <c r="D53" t="s">
        <v>34</v>
      </c>
      <c r="E53">
        <v>3</v>
      </c>
    </row>
    <row r="54" spans="1:8" x14ac:dyDescent="0.5">
      <c r="A54" t="s">
        <v>62</v>
      </c>
      <c r="B54">
        <v>0</v>
      </c>
      <c r="D54" t="s">
        <v>62</v>
      </c>
      <c r="E54">
        <v>0</v>
      </c>
    </row>
    <row r="55" spans="1:8" x14ac:dyDescent="0.5">
      <c r="A55" t="s">
        <v>37</v>
      </c>
      <c r="B55">
        <v>0</v>
      </c>
      <c r="D55" t="s">
        <v>37</v>
      </c>
      <c r="E55">
        <v>1</v>
      </c>
    </row>
    <row r="56" spans="1:8" x14ac:dyDescent="0.5">
      <c r="A56" t="s">
        <v>69</v>
      </c>
      <c r="B56">
        <f>SUM(B41:B55)</f>
        <v>39</v>
      </c>
      <c r="D56" t="s">
        <v>69</v>
      </c>
      <c r="E56">
        <f>SUM(E41:E55)</f>
        <v>47</v>
      </c>
      <c r="G56" t="s">
        <v>69</v>
      </c>
      <c r="H56">
        <f>SUM(H41:H55)</f>
        <v>0</v>
      </c>
    </row>
    <row r="58" spans="1:8" x14ac:dyDescent="0.5">
      <c r="A58" t="s">
        <v>63</v>
      </c>
      <c r="D58" t="s">
        <v>64</v>
      </c>
      <c r="G58" t="s">
        <v>65</v>
      </c>
    </row>
    <row r="59" spans="1:8" x14ac:dyDescent="0.5">
      <c r="A59" t="s">
        <v>28</v>
      </c>
      <c r="B59" t="s">
        <v>29</v>
      </c>
      <c r="D59" t="s">
        <v>28</v>
      </c>
      <c r="E59" t="s">
        <v>29</v>
      </c>
      <c r="G59" t="s">
        <v>28</v>
      </c>
      <c r="H59" t="s">
        <v>29</v>
      </c>
    </row>
    <row r="60" spans="1:8" x14ac:dyDescent="0.5">
      <c r="A60" t="s">
        <v>57</v>
      </c>
      <c r="B60">
        <f t="shared" ref="B60:B74" si="0">B3+B22</f>
        <v>0</v>
      </c>
      <c r="D60" t="s">
        <v>57</v>
      </c>
      <c r="E60">
        <f t="shared" ref="E60:E74" si="1">E3+E22</f>
        <v>0</v>
      </c>
      <c r="G60" t="s">
        <v>56</v>
      </c>
      <c r="H60">
        <f t="shared" ref="H60:H65" si="2">H3+H22</f>
        <v>0</v>
      </c>
    </row>
    <row r="61" spans="1:8" x14ac:dyDescent="0.5">
      <c r="A61" t="s">
        <v>58</v>
      </c>
      <c r="B61">
        <f t="shared" si="0"/>
        <v>0</v>
      </c>
      <c r="D61" t="s">
        <v>58</v>
      </c>
      <c r="E61">
        <f t="shared" si="1"/>
        <v>0</v>
      </c>
      <c r="G61" t="s">
        <v>52</v>
      </c>
      <c r="H61">
        <f t="shared" si="2"/>
        <v>0</v>
      </c>
    </row>
    <row r="62" spans="1:8" x14ac:dyDescent="0.5">
      <c r="A62" t="s">
        <v>46</v>
      </c>
      <c r="B62">
        <f t="shared" si="0"/>
        <v>0</v>
      </c>
      <c r="D62" t="s">
        <v>46</v>
      </c>
      <c r="E62">
        <f t="shared" si="1"/>
        <v>0</v>
      </c>
      <c r="G62" t="s">
        <v>55</v>
      </c>
      <c r="H62">
        <f t="shared" si="2"/>
        <v>0</v>
      </c>
    </row>
    <row r="63" spans="1:8" x14ac:dyDescent="0.5">
      <c r="A63" t="s">
        <v>59</v>
      </c>
      <c r="B63">
        <f t="shared" si="0"/>
        <v>0</v>
      </c>
      <c r="D63" t="s">
        <v>59</v>
      </c>
      <c r="E63">
        <f t="shared" si="1"/>
        <v>0</v>
      </c>
      <c r="G63" t="s">
        <v>53</v>
      </c>
      <c r="H63">
        <f t="shared" si="2"/>
        <v>0</v>
      </c>
    </row>
    <row r="64" spans="1:8" x14ac:dyDescent="0.5">
      <c r="A64" t="s">
        <v>38</v>
      </c>
      <c r="B64">
        <f t="shared" si="0"/>
        <v>51</v>
      </c>
      <c r="D64" t="s">
        <v>38</v>
      </c>
      <c r="E64">
        <f t="shared" si="1"/>
        <v>56</v>
      </c>
      <c r="G64" t="s">
        <v>51</v>
      </c>
      <c r="H64">
        <f t="shared" si="2"/>
        <v>0</v>
      </c>
    </row>
    <row r="65" spans="1:8" x14ac:dyDescent="0.5">
      <c r="A65" t="s">
        <v>39</v>
      </c>
      <c r="B65">
        <f t="shared" si="0"/>
        <v>23</v>
      </c>
      <c r="D65" t="s">
        <v>39</v>
      </c>
      <c r="E65">
        <f t="shared" si="1"/>
        <v>3</v>
      </c>
      <c r="G65" t="s">
        <v>54</v>
      </c>
      <c r="H65">
        <f t="shared" si="2"/>
        <v>0</v>
      </c>
    </row>
    <row r="66" spans="1:8" x14ac:dyDescent="0.5">
      <c r="A66" t="s">
        <v>60</v>
      </c>
      <c r="B66">
        <f t="shared" si="0"/>
        <v>0</v>
      </c>
      <c r="D66" t="s">
        <v>60</v>
      </c>
      <c r="E66">
        <f t="shared" si="1"/>
        <v>0</v>
      </c>
    </row>
    <row r="67" spans="1:8" x14ac:dyDescent="0.5">
      <c r="A67" t="s">
        <v>41</v>
      </c>
      <c r="B67">
        <f t="shared" si="0"/>
        <v>0</v>
      </c>
      <c r="D67" t="s">
        <v>41</v>
      </c>
      <c r="E67">
        <f t="shared" si="1"/>
        <v>0</v>
      </c>
    </row>
    <row r="68" spans="1:8" x14ac:dyDescent="0.5">
      <c r="A68" t="s">
        <v>35</v>
      </c>
      <c r="B68">
        <f t="shared" si="0"/>
        <v>9</v>
      </c>
      <c r="D68" t="s">
        <v>35</v>
      </c>
      <c r="E68">
        <f t="shared" si="1"/>
        <v>61</v>
      </c>
    </row>
    <row r="69" spans="1:8" x14ac:dyDescent="0.5">
      <c r="A69" t="s">
        <v>33</v>
      </c>
      <c r="B69">
        <f t="shared" si="0"/>
        <v>76</v>
      </c>
      <c r="D69" t="s">
        <v>33</v>
      </c>
      <c r="E69">
        <f t="shared" si="1"/>
        <v>120</v>
      </c>
    </row>
    <row r="70" spans="1:8" x14ac:dyDescent="0.5">
      <c r="A70" t="s">
        <v>61</v>
      </c>
      <c r="B70">
        <f t="shared" si="0"/>
        <v>0</v>
      </c>
      <c r="D70" t="s">
        <v>61</v>
      </c>
      <c r="E70">
        <f t="shared" si="1"/>
        <v>0</v>
      </c>
    </row>
    <row r="71" spans="1:8" x14ac:dyDescent="0.5">
      <c r="A71" t="s">
        <v>36</v>
      </c>
      <c r="B71">
        <f t="shared" si="0"/>
        <v>2</v>
      </c>
      <c r="D71" t="s">
        <v>36</v>
      </c>
      <c r="E71">
        <f t="shared" si="1"/>
        <v>2</v>
      </c>
    </row>
    <row r="72" spans="1:8" x14ac:dyDescent="0.5">
      <c r="A72" t="s">
        <v>34</v>
      </c>
      <c r="B72">
        <f t="shared" si="0"/>
        <v>13</v>
      </c>
      <c r="D72" t="s">
        <v>34</v>
      </c>
      <c r="E72">
        <f t="shared" si="1"/>
        <v>63</v>
      </c>
    </row>
    <row r="73" spans="1:8" x14ac:dyDescent="0.5">
      <c r="A73" t="s">
        <v>62</v>
      </c>
      <c r="B73">
        <f t="shared" si="0"/>
        <v>0</v>
      </c>
      <c r="D73" t="s">
        <v>62</v>
      </c>
      <c r="E73">
        <f t="shared" si="1"/>
        <v>0</v>
      </c>
    </row>
    <row r="74" spans="1:8" x14ac:dyDescent="0.5">
      <c r="A74" t="s">
        <v>37</v>
      </c>
      <c r="B74">
        <f t="shared" si="0"/>
        <v>3</v>
      </c>
      <c r="D74" t="s">
        <v>37</v>
      </c>
      <c r="E74">
        <f t="shared" si="1"/>
        <v>1</v>
      </c>
    </row>
    <row r="75" spans="1:8" x14ac:dyDescent="0.5">
      <c r="A75" t="s">
        <v>69</v>
      </c>
      <c r="B75">
        <f>SUM(B60:B74)</f>
        <v>177</v>
      </c>
      <c r="D75" t="s">
        <v>69</v>
      </c>
      <c r="E75">
        <f>SUM(E60:E74)</f>
        <v>306</v>
      </c>
      <c r="G75" t="s">
        <v>69</v>
      </c>
      <c r="H75">
        <f>SUM(H60:H74)</f>
        <v>0</v>
      </c>
    </row>
    <row r="77" spans="1:8" x14ac:dyDescent="0.5">
      <c r="A77" t="s">
        <v>66</v>
      </c>
      <c r="D77" t="s">
        <v>67</v>
      </c>
      <c r="G77" t="s">
        <v>68</v>
      </c>
    </row>
    <row r="78" spans="1:8" x14ac:dyDescent="0.35">
      <c r="A78" t="s">
        <v>28</v>
      </c>
      <c r="B78" t="s">
        <v>29</v>
      </c>
      <c r="D78" t="s">
        <v>28</v>
      </c>
      <c r="E78" t="s">
        <v>29</v>
      </c>
      <c r="G78" t="s">
        <v>28</v>
      </c>
      <c r="H78" t="s">
        <v>29</v>
      </c>
    </row>
    <row r="79" spans="1:8" x14ac:dyDescent="0.35">
      <c r="A79" t="s">
        <v>57</v>
      </c>
      <c r="B79">
        <f t="shared" ref="B79:B93" si="3">B41+B60</f>
        <v>0</v>
      </c>
      <c r="C79" s="1">
        <f>B79/B$94</f>
        <v>0</v>
      </c>
      <c r="D79" t="s">
        <v>57</v>
      </c>
      <c r="E79">
        <f t="shared" ref="E79:E93" si="4">E41+E60</f>
        <v>0</v>
      </c>
      <c r="F79" s="1">
        <f>E79/E$94</f>
        <v>0</v>
      </c>
      <c r="G79" t="s">
        <v>56</v>
      </c>
      <c r="H79">
        <f t="shared" ref="H79:H84" si="5">H41+H60</f>
        <v>0</v>
      </c>
    </row>
    <row r="80" spans="1:8" x14ac:dyDescent="0.35">
      <c r="A80" t="s">
        <v>58</v>
      </c>
      <c r="B80">
        <f t="shared" si="3"/>
        <v>0</v>
      </c>
      <c r="C80" s="1">
        <f t="shared" ref="C80:C94" si="6">B80/B$94</f>
        <v>0</v>
      </c>
      <c r="D80" t="s">
        <v>58</v>
      </c>
      <c r="E80">
        <f t="shared" si="4"/>
        <v>0</v>
      </c>
      <c r="F80" s="1">
        <f t="shared" ref="F80:F94" si="7">E80/E$94</f>
        <v>0</v>
      </c>
      <c r="G80" t="s">
        <v>52</v>
      </c>
      <c r="H80">
        <f t="shared" si="5"/>
        <v>0</v>
      </c>
    </row>
    <row r="81" spans="1:8" x14ac:dyDescent="0.35">
      <c r="A81" t="s">
        <v>46</v>
      </c>
      <c r="B81">
        <f t="shared" si="3"/>
        <v>0</v>
      </c>
      <c r="C81" s="1">
        <f t="shared" si="6"/>
        <v>0</v>
      </c>
      <c r="D81" t="s">
        <v>46</v>
      </c>
      <c r="E81">
        <f t="shared" si="4"/>
        <v>0</v>
      </c>
      <c r="F81" s="1">
        <f t="shared" si="7"/>
        <v>0</v>
      </c>
      <c r="G81" t="s">
        <v>55</v>
      </c>
      <c r="H81">
        <f t="shared" si="5"/>
        <v>0</v>
      </c>
    </row>
    <row r="82" spans="1:8" x14ac:dyDescent="0.35">
      <c r="A82" t="s">
        <v>59</v>
      </c>
      <c r="B82">
        <f t="shared" si="3"/>
        <v>0</v>
      </c>
      <c r="C82" s="1">
        <f t="shared" si="6"/>
        <v>0</v>
      </c>
      <c r="D82" t="s">
        <v>59</v>
      </c>
      <c r="E82">
        <f t="shared" si="4"/>
        <v>0</v>
      </c>
      <c r="F82" s="1">
        <f t="shared" si="7"/>
        <v>0</v>
      </c>
      <c r="G82" t="s">
        <v>53</v>
      </c>
      <c r="H82">
        <f t="shared" si="5"/>
        <v>0</v>
      </c>
    </row>
    <row r="83" spans="1:8" x14ac:dyDescent="0.35">
      <c r="A83" t="s">
        <v>38</v>
      </c>
      <c r="B83">
        <f t="shared" si="3"/>
        <v>61</v>
      </c>
      <c r="C83" s="1">
        <f t="shared" si="6"/>
        <v>0.28240740740740738</v>
      </c>
      <c r="D83" t="s">
        <v>38</v>
      </c>
      <c r="E83">
        <f t="shared" si="4"/>
        <v>65</v>
      </c>
      <c r="F83" s="1">
        <f t="shared" si="7"/>
        <v>0.18413597733711048</v>
      </c>
      <c r="G83" t="s">
        <v>51</v>
      </c>
      <c r="H83">
        <f t="shared" si="5"/>
        <v>0</v>
      </c>
    </row>
    <row r="84" spans="1:8" x14ac:dyDescent="0.35">
      <c r="A84" t="s">
        <v>39</v>
      </c>
      <c r="B84">
        <f t="shared" si="3"/>
        <v>26</v>
      </c>
      <c r="C84" s="1">
        <f t="shared" si="6"/>
        <v>0.12037037037037036</v>
      </c>
      <c r="D84" t="s">
        <v>39</v>
      </c>
      <c r="E84">
        <f t="shared" si="4"/>
        <v>3</v>
      </c>
      <c r="F84" s="1">
        <f t="shared" si="7"/>
        <v>8.4985835694051E-3</v>
      </c>
      <c r="G84" t="s">
        <v>54</v>
      </c>
      <c r="H84">
        <f t="shared" si="5"/>
        <v>0</v>
      </c>
    </row>
    <row r="85" spans="1:8" x14ac:dyDescent="0.35">
      <c r="A85" t="s">
        <v>60</v>
      </c>
      <c r="B85">
        <f t="shared" si="3"/>
        <v>0</v>
      </c>
      <c r="C85" s="1">
        <f t="shared" si="6"/>
        <v>0</v>
      </c>
      <c r="D85" t="s">
        <v>60</v>
      </c>
      <c r="E85">
        <f t="shared" si="4"/>
        <v>0</v>
      </c>
      <c r="F85" s="1">
        <f t="shared" si="7"/>
        <v>0</v>
      </c>
    </row>
    <row r="86" spans="1:8" x14ac:dyDescent="0.35">
      <c r="A86" t="s">
        <v>41</v>
      </c>
      <c r="B86">
        <f t="shared" si="3"/>
        <v>0</v>
      </c>
      <c r="C86" s="1">
        <f t="shared" si="6"/>
        <v>0</v>
      </c>
      <c r="D86" t="s">
        <v>41</v>
      </c>
      <c r="E86">
        <f t="shared" si="4"/>
        <v>0</v>
      </c>
      <c r="F86" s="1">
        <f t="shared" si="7"/>
        <v>0</v>
      </c>
    </row>
    <row r="87" spans="1:8" x14ac:dyDescent="0.35">
      <c r="A87" t="s">
        <v>35</v>
      </c>
      <c r="B87">
        <f t="shared" si="3"/>
        <v>12</v>
      </c>
      <c r="C87" s="1">
        <f t="shared" si="6"/>
        <v>5.5555555555555552E-2</v>
      </c>
      <c r="D87" t="s">
        <v>35</v>
      </c>
      <c r="E87">
        <f t="shared" si="4"/>
        <v>67</v>
      </c>
      <c r="F87" s="1">
        <f t="shared" si="7"/>
        <v>0.18980169971671387</v>
      </c>
    </row>
    <row r="88" spans="1:8" x14ac:dyDescent="0.35">
      <c r="A88" t="s">
        <v>33</v>
      </c>
      <c r="B88">
        <f t="shared" si="3"/>
        <v>95</v>
      </c>
      <c r="C88" s="1">
        <f t="shared" si="6"/>
        <v>0.43981481481481483</v>
      </c>
      <c r="D88" t="s">
        <v>33</v>
      </c>
      <c r="E88">
        <f t="shared" si="4"/>
        <v>148</v>
      </c>
      <c r="F88" s="1">
        <f t="shared" si="7"/>
        <v>0.41926345609065158</v>
      </c>
    </row>
    <row r="89" spans="1:8" x14ac:dyDescent="0.35">
      <c r="A89" t="s">
        <v>61</v>
      </c>
      <c r="B89">
        <f t="shared" si="3"/>
        <v>0</v>
      </c>
      <c r="C89" s="1">
        <f t="shared" si="6"/>
        <v>0</v>
      </c>
      <c r="D89" t="s">
        <v>61</v>
      </c>
      <c r="E89">
        <f t="shared" si="4"/>
        <v>0</v>
      </c>
      <c r="F89" s="1">
        <f t="shared" si="7"/>
        <v>0</v>
      </c>
    </row>
    <row r="90" spans="1:8" x14ac:dyDescent="0.35">
      <c r="A90" t="s">
        <v>36</v>
      </c>
      <c r="B90">
        <f t="shared" si="3"/>
        <v>2</v>
      </c>
      <c r="C90" s="1">
        <f t="shared" si="6"/>
        <v>9.2592592592592587E-3</v>
      </c>
      <c r="D90" t="s">
        <v>36</v>
      </c>
      <c r="E90">
        <f t="shared" si="4"/>
        <v>2</v>
      </c>
      <c r="F90" s="1">
        <f t="shared" si="7"/>
        <v>5.6657223796033997E-3</v>
      </c>
    </row>
    <row r="91" spans="1:8" x14ac:dyDescent="0.35">
      <c r="A91" t="s">
        <v>34</v>
      </c>
      <c r="B91">
        <f t="shared" si="3"/>
        <v>17</v>
      </c>
      <c r="C91" s="1">
        <f t="shared" si="6"/>
        <v>7.8703703703703706E-2</v>
      </c>
      <c r="D91" t="s">
        <v>34</v>
      </c>
      <c r="E91">
        <f t="shared" si="4"/>
        <v>66</v>
      </c>
      <c r="F91" s="1">
        <f t="shared" si="7"/>
        <v>0.18696883852691218</v>
      </c>
    </row>
    <row r="92" spans="1:8" x14ac:dyDescent="0.35">
      <c r="A92" t="s">
        <v>62</v>
      </c>
      <c r="B92">
        <f t="shared" si="3"/>
        <v>0</v>
      </c>
      <c r="C92" s="1">
        <f t="shared" si="6"/>
        <v>0</v>
      </c>
      <c r="D92" t="s">
        <v>62</v>
      </c>
      <c r="E92">
        <f t="shared" si="4"/>
        <v>0</v>
      </c>
      <c r="F92" s="1">
        <f t="shared" si="7"/>
        <v>0</v>
      </c>
    </row>
    <row r="93" spans="1:8" x14ac:dyDescent="0.35">
      <c r="A93" t="s">
        <v>37</v>
      </c>
      <c r="B93">
        <f t="shared" si="3"/>
        <v>3</v>
      </c>
      <c r="C93" s="1">
        <f t="shared" si="6"/>
        <v>1.3888888888888888E-2</v>
      </c>
      <c r="D93" t="s">
        <v>37</v>
      </c>
      <c r="E93">
        <f t="shared" si="4"/>
        <v>2</v>
      </c>
      <c r="F93" s="1">
        <f t="shared" si="7"/>
        <v>5.6657223796033997E-3</v>
      </c>
    </row>
    <row r="94" spans="1:8" x14ac:dyDescent="0.35">
      <c r="A94" t="s">
        <v>69</v>
      </c>
      <c r="B94">
        <f>SUM(B79:B93)</f>
        <v>216</v>
      </c>
      <c r="C94" s="1">
        <f t="shared" si="6"/>
        <v>1</v>
      </c>
      <c r="D94" t="s">
        <v>69</v>
      </c>
      <c r="E94">
        <f>SUM(E79:E93)</f>
        <v>353</v>
      </c>
      <c r="F94" s="1">
        <f t="shared" si="7"/>
        <v>1</v>
      </c>
      <c r="G94" t="s">
        <v>69</v>
      </c>
      <c r="H94">
        <f>SUM(H79:H93)</f>
        <v>0</v>
      </c>
    </row>
  </sheetData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opLeftCell="A67" workbookViewId="0">
      <selection activeCell="G88" sqref="G88"/>
    </sheetView>
  </sheetViews>
  <sheetFormatPr baseColWidth="10" defaultRowHeight="14.5" x14ac:dyDescent="0.35"/>
  <sheetData>
    <row r="1" spans="1:8" x14ac:dyDescent="0.5">
      <c r="A1" t="s">
        <v>27</v>
      </c>
      <c r="D1" t="s">
        <v>32</v>
      </c>
      <c r="G1" t="s">
        <v>43</v>
      </c>
    </row>
    <row r="2" spans="1:8" x14ac:dyDescent="0.5">
      <c r="A2" t="s">
        <v>28</v>
      </c>
      <c r="B2" t="s">
        <v>29</v>
      </c>
      <c r="D2" t="s">
        <v>28</v>
      </c>
      <c r="E2" t="s">
        <v>29</v>
      </c>
      <c r="G2" t="s">
        <v>28</v>
      </c>
      <c r="H2" t="s">
        <v>29</v>
      </c>
    </row>
    <row r="3" spans="1:8" x14ac:dyDescent="0.5">
      <c r="A3" t="s">
        <v>57</v>
      </c>
      <c r="B3">
        <v>0</v>
      </c>
      <c r="D3" t="s">
        <v>57</v>
      </c>
      <c r="E3">
        <v>0</v>
      </c>
      <c r="G3" t="s">
        <v>56</v>
      </c>
      <c r="H3">
        <v>0</v>
      </c>
    </row>
    <row r="4" spans="1:8" x14ac:dyDescent="0.5">
      <c r="A4" t="s">
        <v>58</v>
      </c>
      <c r="B4">
        <v>0</v>
      </c>
      <c r="D4" t="s">
        <v>58</v>
      </c>
      <c r="E4">
        <v>0</v>
      </c>
      <c r="G4" t="s">
        <v>52</v>
      </c>
      <c r="H4">
        <v>0</v>
      </c>
    </row>
    <row r="5" spans="1:8" x14ac:dyDescent="0.5">
      <c r="A5" t="s">
        <v>46</v>
      </c>
      <c r="B5">
        <v>1</v>
      </c>
      <c r="D5" t="s">
        <v>46</v>
      </c>
      <c r="E5">
        <v>0</v>
      </c>
      <c r="G5" t="s">
        <v>55</v>
      </c>
      <c r="H5">
        <v>0</v>
      </c>
    </row>
    <row r="6" spans="1:8" x14ac:dyDescent="0.5">
      <c r="A6" t="s">
        <v>59</v>
      </c>
      <c r="B6">
        <v>0</v>
      </c>
      <c r="D6" t="s">
        <v>59</v>
      </c>
      <c r="E6">
        <v>0</v>
      </c>
      <c r="G6" t="s">
        <v>53</v>
      </c>
      <c r="H6">
        <v>0</v>
      </c>
    </row>
    <row r="7" spans="1:8" x14ac:dyDescent="0.5">
      <c r="A7" t="s">
        <v>38</v>
      </c>
      <c r="B7">
        <v>64</v>
      </c>
      <c r="D7" t="s">
        <v>38</v>
      </c>
      <c r="E7">
        <v>76</v>
      </c>
      <c r="G7" t="s">
        <v>51</v>
      </c>
      <c r="H7">
        <v>0</v>
      </c>
    </row>
    <row r="8" spans="1:8" x14ac:dyDescent="0.5">
      <c r="A8" t="s">
        <v>39</v>
      </c>
      <c r="B8">
        <v>129</v>
      </c>
      <c r="D8" t="s">
        <v>39</v>
      </c>
      <c r="E8">
        <v>8</v>
      </c>
      <c r="G8" t="s">
        <v>54</v>
      </c>
      <c r="H8">
        <v>0</v>
      </c>
    </row>
    <row r="9" spans="1:8" x14ac:dyDescent="0.5">
      <c r="A9" t="s">
        <v>60</v>
      </c>
      <c r="B9">
        <v>0</v>
      </c>
      <c r="D9" t="s">
        <v>60</v>
      </c>
      <c r="E9">
        <v>0</v>
      </c>
    </row>
    <row r="10" spans="1:8" x14ac:dyDescent="0.5">
      <c r="A10" t="s">
        <v>41</v>
      </c>
      <c r="B10">
        <v>1</v>
      </c>
      <c r="D10" t="s">
        <v>41</v>
      </c>
      <c r="E10">
        <v>0</v>
      </c>
    </row>
    <row r="11" spans="1:8" x14ac:dyDescent="0.5">
      <c r="A11" t="s">
        <v>35</v>
      </c>
      <c r="B11">
        <v>19</v>
      </c>
      <c r="D11" t="s">
        <v>35</v>
      </c>
      <c r="E11">
        <v>87</v>
      </c>
    </row>
    <row r="12" spans="1:8" x14ac:dyDescent="0.5">
      <c r="A12" t="s">
        <v>33</v>
      </c>
      <c r="B12">
        <v>69</v>
      </c>
      <c r="D12" t="s">
        <v>33</v>
      </c>
      <c r="E12">
        <v>120</v>
      </c>
    </row>
    <row r="13" spans="1:8" x14ac:dyDescent="0.5">
      <c r="A13" t="s">
        <v>61</v>
      </c>
      <c r="B13">
        <v>0</v>
      </c>
      <c r="D13" t="s">
        <v>61</v>
      </c>
      <c r="E13">
        <v>0</v>
      </c>
    </row>
    <row r="14" spans="1:8" x14ac:dyDescent="0.5">
      <c r="A14" t="s">
        <v>36</v>
      </c>
      <c r="B14">
        <v>1</v>
      </c>
      <c r="D14" t="s">
        <v>36</v>
      </c>
      <c r="E14">
        <v>1</v>
      </c>
    </row>
    <row r="15" spans="1:8" x14ac:dyDescent="0.5">
      <c r="A15" t="s">
        <v>34</v>
      </c>
      <c r="B15">
        <v>14</v>
      </c>
      <c r="D15" t="s">
        <v>34</v>
      </c>
      <c r="E15">
        <v>68</v>
      </c>
    </row>
    <row r="16" spans="1:8" x14ac:dyDescent="0.5">
      <c r="A16" t="s">
        <v>62</v>
      </c>
      <c r="B16">
        <v>0</v>
      </c>
      <c r="D16" t="s">
        <v>62</v>
      </c>
      <c r="E16">
        <v>0</v>
      </c>
    </row>
    <row r="17" spans="1:8" x14ac:dyDescent="0.5">
      <c r="A17" t="s">
        <v>37</v>
      </c>
      <c r="B17">
        <v>1</v>
      </c>
      <c r="D17" t="s">
        <v>37</v>
      </c>
      <c r="E17">
        <v>1</v>
      </c>
    </row>
    <row r="18" spans="1:8" x14ac:dyDescent="0.5">
      <c r="A18" t="s">
        <v>69</v>
      </c>
      <c r="B18">
        <f>SUM(B3:B17)</f>
        <v>299</v>
      </c>
      <c r="D18" t="s">
        <v>69</v>
      </c>
      <c r="E18">
        <f>SUM(E3:E17)</f>
        <v>361</v>
      </c>
      <c r="G18" t="s">
        <v>69</v>
      </c>
      <c r="H18">
        <f>SUM(H3:H17)</f>
        <v>0</v>
      </c>
    </row>
    <row r="20" spans="1:8" x14ac:dyDescent="0.5">
      <c r="A20" t="s">
        <v>30</v>
      </c>
      <c r="D20" t="s">
        <v>40</v>
      </c>
      <c r="G20" t="s">
        <v>44</v>
      </c>
    </row>
    <row r="21" spans="1:8" x14ac:dyDescent="0.5">
      <c r="A21" t="s">
        <v>28</v>
      </c>
      <c r="B21" t="s">
        <v>29</v>
      </c>
      <c r="D21" t="s">
        <v>28</v>
      </c>
      <c r="E21" t="s">
        <v>29</v>
      </c>
      <c r="G21" t="s">
        <v>28</v>
      </c>
      <c r="H21" t="s">
        <v>29</v>
      </c>
    </row>
    <row r="22" spans="1:8" x14ac:dyDescent="0.5">
      <c r="A22" t="s">
        <v>57</v>
      </c>
      <c r="B22">
        <v>0</v>
      </c>
      <c r="D22" t="s">
        <v>57</v>
      </c>
      <c r="E22">
        <v>0</v>
      </c>
      <c r="G22" t="s">
        <v>56</v>
      </c>
      <c r="H22">
        <v>0</v>
      </c>
    </row>
    <row r="23" spans="1:8" x14ac:dyDescent="0.5">
      <c r="A23" t="s">
        <v>58</v>
      </c>
      <c r="B23">
        <v>0</v>
      </c>
      <c r="D23" t="s">
        <v>58</v>
      </c>
      <c r="E23">
        <v>0</v>
      </c>
      <c r="G23" t="s">
        <v>52</v>
      </c>
      <c r="H23">
        <v>0</v>
      </c>
    </row>
    <row r="24" spans="1:8" x14ac:dyDescent="0.5">
      <c r="A24" t="s">
        <v>46</v>
      </c>
      <c r="B24">
        <v>0</v>
      </c>
      <c r="D24" t="s">
        <v>46</v>
      </c>
      <c r="E24">
        <v>0</v>
      </c>
      <c r="G24" t="s">
        <v>55</v>
      </c>
      <c r="H24">
        <v>0</v>
      </c>
    </row>
    <row r="25" spans="1:8" x14ac:dyDescent="0.5">
      <c r="A25" t="s">
        <v>59</v>
      </c>
      <c r="B25">
        <v>0</v>
      </c>
      <c r="D25" t="s">
        <v>59</v>
      </c>
      <c r="E25">
        <v>0</v>
      </c>
      <c r="G25" t="s">
        <v>53</v>
      </c>
      <c r="H25">
        <v>0</v>
      </c>
    </row>
    <row r="26" spans="1:8" x14ac:dyDescent="0.5">
      <c r="A26" t="s">
        <v>38</v>
      </c>
      <c r="B26">
        <v>11</v>
      </c>
      <c r="D26" t="s">
        <v>38</v>
      </c>
      <c r="E26">
        <v>13</v>
      </c>
      <c r="G26" t="s">
        <v>51</v>
      </c>
      <c r="H26">
        <v>0</v>
      </c>
    </row>
    <row r="27" spans="1:8" x14ac:dyDescent="0.5">
      <c r="A27" t="s">
        <v>39</v>
      </c>
      <c r="B27">
        <v>1</v>
      </c>
      <c r="D27" t="s">
        <v>39</v>
      </c>
      <c r="E27">
        <v>0</v>
      </c>
      <c r="G27" t="s">
        <v>54</v>
      </c>
      <c r="H27">
        <v>0</v>
      </c>
    </row>
    <row r="28" spans="1:8" x14ac:dyDescent="0.5">
      <c r="A28" t="s">
        <v>60</v>
      </c>
      <c r="B28">
        <v>0</v>
      </c>
      <c r="D28" t="s">
        <v>60</v>
      </c>
      <c r="E28">
        <v>0</v>
      </c>
    </row>
    <row r="29" spans="1:8" x14ac:dyDescent="0.5">
      <c r="A29" t="s">
        <v>41</v>
      </c>
      <c r="B29">
        <v>0</v>
      </c>
      <c r="D29" t="s">
        <v>41</v>
      </c>
      <c r="E29">
        <v>0</v>
      </c>
    </row>
    <row r="30" spans="1:8" x14ac:dyDescent="0.5">
      <c r="A30" t="s">
        <v>35</v>
      </c>
      <c r="B30">
        <v>2</v>
      </c>
      <c r="D30" t="s">
        <v>35</v>
      </c>
      <c r="E30">
        <v>4</v>
      </c>
    </row>
    <row r="31" spans="1:8" x14ac:dyDescent="0.5">
      <c r="A31" t="s">
        <v>33</v>
      </c>
      <c r="B31">
        <v>8</v>
      </c>
      <c r="D31" t="s">
        <v>33</v>
      </c>
      <c r="E31">
        <v>10</v>
      </c>
    </row>
    <row r="32" spans="1:8" x14ac:dyDescent="0.5">
      <c r="A32" t="s">
        <v>61</v>
      </c>
      <c r="B32">
        <v>0</v>
      </c>
      <c r="D32" t="s">
        <v>61</v>
      </c>
      <c r="E32">
        <v>0</v>
      </c>
    </row>
    <row r="33" spans="1:8" x14ac:dyDescent="0.5">
      <c r="A33" t="s">
        <v>36</v>
      </c>
      <c r="B33">
        <v>0</v>
      </c>
      <c r="D33" t="s">
        <v>36</v>
      </c>
      <c r="E33">
        <v>0</v>
      </c>
    </row>
    <row r="34" spans="1:8" x14ac:dyDescent="0.5">
      <c r="A34" t="s">
        <v>34</v>
      </c>
      <c r="B34">
        <v>0</v>
      </c>
      <c r="D34" t="s">
        <v>34</v>
      </c>
      <c r="E34">
        <v>1</v>
      </c>
    </row>
    <row r="35" spans="1:8" x14ac:dyDescent="0.5">
      <c r="A35" t="s">
        <v>62</v>
      </c>
      <c r="B35">
        <v>0</v>
      </c>
      <c r="D35" t="s">
        <v>62</v>
      </c>
      <c r="E35">
        <v>0</v>
      </c>
    </row>
    <row r="36" spans="1:8" x14ac:dyDescent="0.5">
      <c r="A36" t="s">
        <v>37</v>
      </c>
      <c r="B36">
        <v>1</v>
      </c>
      <c r="D36" t="s">
        <v>37</v>
      </c>
      <c r="E36">
        <v>0</v>
      </c>
    </row>
    <row r="37" spans="1:8" x14ac:dyDescent="0.5">
      <c r="A37" t="s">
        <v>69</v>
      </c>
      <c r="B37">
        <f>SUM(B22:B36)</f>
        <v>23</v>
      </c>
      <c r="D37" t="s">
        <v>69</v>
      </c>
      <c r="E37">
        <f>SUM(E22:E36)</f>
        <v>28</v>
      </c>
      <c r="G37" t="s">
        <v>69</v>
      </c>
      <c r="H37">
        <f>SUM(H22:H36)</f>
        <v>0</v>
      </c>
    </row>
    <row r="39" spans="1:8" x14ac:dyDescent="0.5">
      <c r="A39" t="s">
        <v>31</v>
      </c>
      <c r="D39" t="s">
        <v>42</v>
      </c>
      <c r="G39" t="s">
        <v>45</v>
      </c>
    </row>
    <row r="40" spans="1:8" x14ac:dyDescent="0.5">
      <c r="A40" t="s">
        <v>28</v>
      </c>
      <c r="B40" t="s">
        <v>29</v>
      </c>
      <c r="D40" t="s">
        <v>28</v>
      </c>
      <c r="E40" t="s">
        <v>29</v>
      </c>
      <c r="G40" t="s">
        <v>28</v>
      </c>
      <c r="H40" t="s">
        <v>29</v>
      </c>
    </row>
    <row r="41" spans="1:8" x14ac:dyDescent="0.5">
      <c r="A41" t="s">
        <v>57</v>
      </c>
      <c r="B41">
        <v>0</v>
      </c>
      <c r="D41" t="s">
        <v>57</v>
      </c>
      <c r="E41">
        <v>0</v>
      </c>
      <c r="G41" t="s">
        <v>56</v>
      </c>
      <c r="H41">
        <v>0</v>
      </c>
    </row>
    <row r="42" spans="1:8" x14ac:dyDescent="0.5">
      <c r="A42" t="s">
        <v>58</v>
      </c>
      <c r="B42">
        <v>0</v>
      </c>
      <c r="D42" t="s">
        <v>58</v>
      </c>
      <c r="E42">
        <v>0</v>
      </c>
      <c r="G42" t="s">
        <v>52</v>
      </c>
      <c r="H42">
        <v>0</v>
      </c>
    </row>
    <row r="43" spans="1:8" x14ac:dyDescent="0.5">
      <c r="A43" t="s">
        <v>46</v>
      </c>
      <c r="B43">
        <v>0</v>
      </c>
      <c r="D43" t="s">
        <v>46</v>
      </c>
      <c r="E43">
        <v>0</v>
      </c>
      <c r="G43" t="s">
        <v>55</v>
      </c>
      <c r="H43">
        <v>0</v>
      </c>
    </row>
    <row r="44" spans="1:8" x14ac:dyDescent="0.5">
      <c r="A44" t="s">
        <v>59</v>
      </c>
      <c r="B44">
        <v>0</v>
      </c>
      <c r="D44" t="s">
        <v>59</v>
      </c>
      <c r="E44">
        <v>0</v>
      </c>
      <c r="G44" t="s">
        <v>53</v>
      </c>
      <c r="H44">
        <v>0</v>
      </c>
    </row>
    <row r="45" spans="1:8" x14ac:dyDescent="0.5">
      <c r="A45" t="s">
        <v>38</v>
      </c>
      <c r="B45">
        <v>26</v>
      </c>
      <c r="D45" t="s">
        <v>38</v>
      </c>
      <c r="E45">
        <v>17</v>
      </c>
      <c r="G45" t="s">
        <v>51</v>
      </c>
      <c r="H45">
        <v>0</v>
      </c>
    </row>
    <row r="46" spans="1:8" x14ac:dyDescent="0.5">
      <c r="A46" t="s">
        <v>39</v>
      </c>
      <c r="B46">
        <v>15</v>
      </c>
      <c r="D46" t="s">
        <v>39</v>
      </c>
      <c r="E46">
        <v>1</v>
      </c>
      <c r="G46" t="s">
        <v>54</v>
      </c>
      <c r="H46">
        <v>0</v>
      </c>
    </row>
    <row r="47" spans="1:8" x14ac:dyDescent="0.5">
      <c r="A47" t="s">
        <v>60</v>
      </c>
      <c r="B47">
        <v>0</v>
      </c>
      <c r="D47" t="s">
        <v>60</v>
      </c>
      <c r="E47">
        <v>0</v>
      </c>
    </row>
    <row r="48" spans="1:8" x14ac:dyDescent="0.5">
      <c r="A48" t="s">
        <v>41</v>
      </c>
      <c r="B48">
        <v>0</v>
      </c>
      <c r="D48" t="s">
        <v>41</v>
      </c>
      <c r="E48">
        <v>0</v>
      </c>
    </row>
    <row r="49" spans="1:8" x14ac:dyDescent="0.5">
      <c r="A49" t="s">
        <v>35</v>
      </c>
      <c r="B49">
        <v>8</v>
      </c>
      <c r="D49" t="s">
        <v>35</v>
      </c>
      <c r="E49">
        <v>10</v>
      </c>
    </row>
    <row r="50" spans="1:8" x14ac:dyDescent="0.5">
      <c r="A50" t="s">
        <v>33</v>
      </c>
      <c r="B50">
        <v>40</v>
      </c>
      <c r="D50" t="s">
        <v>33</v>
      </c>
      <c r="E50">
        <v>34</v>
      </c>
    </row>
    <row r="51" spans="1:8" x14ac:dyDescent="0.5">
      <c r="A51" t="s">
        <v>61</v>
      </c>
      <c r="B51">
        <v>0</v>
      </c>
      <c r="D51" t="s">
        <v>61</v>
      </c>
      <c r="E51">
        <v>0</v>
      </c>
    </row>
    <row r="52" spans="1:8" x14ac:dyDescent="0.5">
      <c r="A52" t="s">
        <v>36</v>
      </c>
      <c r="B52">
        <v>0</v>
      </c>
      <c r="D52" t="s">
        <v>36</v>
      </c>
      <c r="E52">
        <v>0</v>
      </c>
    </row>
    <row r="53" spans="1:8" x14ac:dyDescent="0.5">
      <c r="A53" t="s">
        <v>34</v>
      </c>
      <c r="B53">
        <v>12</v>
      </c>
      <c r="D53" t="s">
        <v>34</v>
      </c>
      <c r="E53">
        <v>9</v>
      </c>
    </row>
    <row r="54" spans="1:8" x14ac:dyDescent="0.5">
      <c r="A54" t="s">
        <v>62</v>
      </c>
      <c r="B54">
        <v>0</v>
      </c>
      <c r="D54" t="s">
        <v>62</v>
      </c>
      <c r="E54">
        <v>0</v>
      </c>
    </row>
    <row r="55" spans="1:8" x14ac:dyDescent="0.5">
      <c r="A55" t="s">
        <v>37</v>
      </c>
      <c r="B55">
        <v>1</v>
      </c>
      <c r="D55" t="s">
        <v>37</v>
      </c>
      <c r="E55">
        <v>0</v>
      </c>
    </row>
    <row r="56" spans="1:8" x14ac:dyDescent="0.5">
      <c r="A56" t="s">
        <v>69</v>
      </c>
      <c r="B56">
        <f>SUM(B41:B55)</f>
        <v>102</v>
      </c>
      <c r="D56" t="s">
        <v>69</v>
      </c>
      <c r="E56">
        <f>SUM(E41:E55)</f>
        <v>71</v>
      </c>
      <c r="G56" t="s">
        <v>69</v>
      </c>
      <c r="H56">
        <f>SUM(H41:H55)</f>
        <v>0</v>
      </c>
    </row>
    <row r="58" spans="1:8" x14ac:dyDescent="0.5">
      <c r="A58" t="s">
        <v>63</v>
      </c>
      <c r="D58" t="s">
        <v>64</v>
      </c>
      <c r="G58" t="s">
        <v>65</v>
      </c>
    </row>
    <row r="59" spans="1:8" x14ac:dyDescent="0.5">
      <c r="A59" t="s">
        <v>28</v>
      </c>
      <c r="B59" t="s">
        <v>29</v>
      </c>
      <c r="D59" t="s">
        <v>28</v>
      </c>
      <c r="E59" t="s">
        <v>29</v>
      </c>
      <c r="G59" t="s">
        <v>28</v>
      </c>
      <c r="H59" t="s">
        <v>29</v>
      </c>
    </row>
    <row r="60" spans="1:8" x14ac:dyDescent="0.5">
      <c r="A60" t="s">
        <v>57</v>
      </c>
      <c r="B60">
        <f t="shared" ref="B60:B74" si="0">B3+B22</f>
        <v>0</v>
      </c>
      <c r="D60" t="s">
        <v>57</v>
      </c>
      <c r="E60">
        <f t="shared" ref="E60:E74" si="1">E3+E22</f>
        <v>0</v>
      </c>
      <c r="G60" t="s">
        <v>56</v>
      </c>
      <c r="H60">
        <f t="shared" ref="H60:H65" si="2">H3+H22</f>
        <v>0</v>
      </c>
    </row>
    <row r="61" spans="1:8" x14ac:dyDescent="0.5">
      <c r="A61" t="s">
        <v>58</v>
      </c>
      <c r="B61">
        <f t="shared" si="0"/>
        <v>0</v>
      </c>
      <c r="D61" t="s">
        <v>58</v>
      </c>
      <c r="E61">
        <f t="shared" si="1"/>
        <v>0</v>
      </c>
      <c r="G61" t="s">
        <v>52</v>
      </c>
      <c r="H61">
        <f t="shared" si="2"/>
        <v>0</v>
      </c>
    </row>
    <row r="62" spans="1:8" x14ac:dyDescent="0.5">
      <c r="A62" t="s">
        <v>46</v>
      </c>
      <c r="B62">
        <f t="shared" si="0"/>
        <v>1</v>
      </c>
      <c r="D62" t="s">
        <v>46</v>
      </c>
      <c r="E62">
        <f t="shared" si="1"/>
        <v>0</v>
      </c>
      <c r="G62" t="s">
        <v>55</v>
      </c>
      <c r="H62">
        <f t="shared" si="2"/>
        <v>0</v>
      </c>
    </row>
    <row r="63" spans="1:8" x14ac:dyDescent="0.5">
      <c r="A63" t="s">
        <v>59</v>
      </c>
      <c r="B63">
        <f t="shared" si="0"/>
        <v>0</v>
      </c>
      <c r="D63" t="s">
        <v>59</v>
      </c>
      <c r="E63">
        <f t="shared" si="1"/>
        <v>0</v>
      </c>
      <c r="G63" t="s">
        <v>53</v>
      </c>
      <c r="H63">
        <f t="shared" si="2"/>
        <v>0</v>
      </c>
    </row>
    <row r="64" spans="1:8" x14ac:dyDescent="0.5">
      <c r="A64" t="s">
        <v>38</v>
      </c>
      <c r="B64">
        <f t="shared" si="0"/>
        <v>75</v>
      </c>
      <c r="D64" t="s">
        <v>38</v>
      </c>
      <c r="E64">
        <f t="shared" si="1"/>
        <v>89</v>
      </c>
      <c r="G64" t="s">
        <v>51</v>
      </c>
      <c r="H64">
        <f t="shared" si="2"/>
        <v>0</v>
      </c>
    </row>
    <row r="65" spans="1:8" x14ac:dyDescent="0.5">
      <c r="A65" t="s">
        <v>39</v>
      </c>
      <c r="B65">
        <f t="shared" si="0"/>
        <v>130</v>
      </c>
      <c r="D65" t="s">
        <v>39</v>
      </c>
      <c r="E65">
        <f t="shared" si="1"/>
        <v>8</v>
      </c>
      <c r="G65" t="s">
        <v>54</v>
      </c>
      <c r="H65">
        <f t="shared" si="2"/>
        <v>0</v>
      </c>
    </row>
    <row r="66" spans="1:8" x14ac:dyDescent="0.5">
      <c r="A66" t="s">
        <v>60</v>
      </c>
      <c r="B66">
        <f t="shared" si="0"/>
        <v>0</v>
      </c>
      <c r="D66" t="s">
        <v>60</v>
      </c>
      <c r="E66">
        <f t="shared" si="1"/>
        <v>0</v>
      </c>
    </row>
    <row r="67" spans="1:8" x14ac:dyDescent="0.5">
      <c r="A67" t="s">
        <v>41</v>
      </c>
      <c r="B67">
        <f t="shared" si="0"/>
        <v>1</v>
      </c>
      <c r="D67" t="s">
        <v>41</v>
      </c>
      <c r="E67">
        <f t="shared" si="1"/>
        <v>0</v>
      </c>
    </row>
    <row r="68" spans="1:8" x14ac:dyDescent="0.5">
      <c r="A68" t="s">
        <v>35</v>
      </c>
      <c r="B68">
        <f t="shared" si="0"/>
        <v>21</v>
      </c>
      <c r="D68" t="s">
        <v>35</v>
      </c>
      <c r="E68">
        <f t="shared" si="1"/>
        <v>91</v>
      </c>
    </row>
    <row r="69" spans="1:8" x14ac:dyDescent="0.5">
      <c r="A69" t="s">
        <v>33</v>
      </c>
      <c r="B69">
        <f t="shared" si="0"/>
        <v>77</v>
      </c>
      <c r="D69" t="s">
        <v>33</v>
      </c>
      <c r="E69">
        <f t="shared" si="1"/>
        <v>130</v>
      </c>
    </row>
    <row r="70" spans="1:8" x14ac:dyDescent="0.5">
      <c r="A70" t="s">
        <v>61</v>
      </c>
      <c r="B70">
        <f t="shared" si="0"/>
        <v>0</v>
      </c>
      <c r="D70" t="s">
        <v>61</v>
      </c>
      <c r="E70">
        <f t="shared" si="1"/>
        <v>0</v>
      </c>
    </row>
    <row r="71" spans="1:8" x14ac:dyDescent="0.5">
      <c r="A71" t="s">
        <v>36</v>
      </c>
      <c r="B71">
        <f t="shared" si="0"/>
        <v>1</v>
      </c>
      <c r="D71" t="s">
        <v>36</v>
      </c>
      <c r="E71">
        <f t="shared" si="1"/>
        <v>1</v>
      </c>
    </row>
    <row r="72" spans="1:8" x14ac:dyDescent="0.5">
      <c r="A72" t="s">
        <v>34</v>
      </c>
      <c r="B72">
        <f t="shared" si="0"/>
        <v>14</v>
      </c>
      <c r="D72" t="s">
        <v>34</v>
      </c>
      <c r="E72">
        <f t="shared" si="1"/>
        <v>69</v>
      </c>
    </row>
    <row r="73" spans="1:8" x14ac:dyDescent="0.5">
      <c r="A73" t="s">
        <v>62</v>
      </c>
      <c r="B73">
        <f t="shared" si="0"/>
        <v>0</v>
      </c>
      <c r="D73" t="s">
        <v>62</v>
      </c>
      <c r="E73">
        <f t="shared" si="1"/>
        <v>0</v>
      </c>
    </row>
    <row r="74" spans="1:8" x14ac:dyDescent="0.5">
      <c r="A74" t="s">
        <v>37</v>
      </c>
      <c r="B74">
        <f t="shared" si="0"/>
        <v>2</v>
      </c>
      <c r="D74" t="s">
        <v>37</v>
      </c>
      <c r="E74">
        <f t="shared" si="1"/>
        <v>1</v>
      </c>
    </row>
    <row r="75" spans="1:8" x14ac:dyDescent="0.5">
      <c r="A75" t="s">
        <v>69</v>
      </c>
      <c r="B75">
        <f>SUM(B60:B74)</f>
        <v>322</v>
      </c>
      <c r="D75" t="s">
        <v>69</v>
      </c>
      <c r="E75">
        <f>SUM(E60:E74)</f>
        <v>389</v>
      </c>
      <c r="G75" t="s">
        <v>69</v>
      </c>
      <c r="H75">
        <f>SUM(H60:H74)</f>
        <v>0</v>
      </c>
    </row>
    <row r="77" spans="1:8" x14ac:dyDescent="0.5">
      <c r="A77" t="s">
        <v>66</v>
      </c>
      <c r="D77" t="s">
        <v>67</v>
      </c>
      <c r="G77" t="s">
        <v>68</v>
      </c>
    </row>
    <row r="78" spans="1:8" x14ac:dyDescent="0.35">
      <c r="A78" t="s">
        <v>28</v>
      </c>
      <c r="B78" t="s">
        <v>29</v>
      </c>
      <c r="D78" t="s">
        <v>28</v>
      </c>
      <c r="E78" t="s">
        <v>29</v>
      </c>
      <c r="G78" t="s">
        <v>28</v>
      </c>
      <c r="H78" t="s">
        <v>29</v>
      </c>
    </row>
    <row r="79" spans="1:8" x14ac:dyDescent="0.35">
      <c r="A79" t="s">
        <v>57</v>
      </c>
      <c r="B79">
        <f t="shared" ref="B79:B93" si="3">B41+B60</f>
        <v>0</v>
      </c>
      <c r="C79" s="1">
        <f>B79/B$94</f>
        <v>0</v>
      </c>
      <c r="D79" t="s">
        <v>57</v>
      </c>
      <c r="E79">
        <f t="shared" ref="E79:E93" si="4">E41+E60</f>
        <v>0</v>
      </c>
      <c r="F79" s="1">
        <f>E79/E$94</f>
        <v>0</v>
      </c>
      <c r="G79" t="s">
        <v>56</v>
      </c>
      <c r="H79">
        <f t="shared" ref="H79:H84" si="5">H41+H60</f>
        <v>0</v>
      </c>
    </row>
    <row r="80" spans="1:8" x14ac:dyDescent="0.35">
      <c r="A80" t="s">
        <v>58</v>
      </c>
      <c r="B80">
        <f t="shared" si="3"/>
        <v>0</v>
      </c>
      <c r="C80" s="1">
        <f t="shared" ref="C80:C94" si="6">B80/B$94</f>
        <v>0</v>
      </c>
      <c r="D80" t="s">
        <v>58</v>
      </c>
      <c r="E80">
        <f t="shared" si="4"/>
        <v>0</v>
      </c>
      <c r="F80" s="1">
        <f t="shared" ref="F80:F94" si="7">E80/E$94</f>
        <v>0</v>
      </c>
      <c r="G80" t="s">
        <v>52</v>
      </c>
      <c r="H80">
        <f t="shared" si="5"/>
        <v>0</v>
      </c>
    </row>
    <row r="81" spans="1:8" x14ac:dyDescent="0.35">
      <c r="A81" t="s">
        <v>46</v>
      </c>
      <c r="B81">
        <f t="shared" si="3"/>
        <v>1</v>
      </c>
      <c r="C81" s="1">
        <f t="shared" si="6"/>
        <v>2.3584905660377358E-3</v>
      </c>
      <c r="D81" t="s">
        <v>46</v>
      </c>
      <c r="E81">
        <f t="shared" si="4"/>
        <v>0</v>
      </c>
      <c r="F81" s="1">
        <f t="shared" si="7"/>
        <v>0</v>
      </c>
      <c r="G81" t="s">
        <v>55</v>
      </c>
      <c r="H81">
        <f t="shared" si="5"/>
        <v>0</v>
      </c>
    </row>
    <row r="82" spans="1:8" x14ac:dyDescent="0.35">
      <c r="A82" t="s">
        <v>59</v>
      </c>
      <c r="B82">
        <f t="shared" si="3"/>
        <v>0</v>
      </c>
      <c r="C82" s="1">
        <f t="shared" si="6"/>
        <v>0</v>
      </c>
      <c r="D82" t="s">
        <v>59</v>
      </c>
      <c r="E82">
        <f t="shared" si="4"/>
        <v>0</v>
      </c>
      <c r="F82" s="1">
        <f t="shared" si="7"/>
        <v>0</v>
      </c>
      <c r="G82" t="s">
        <v>53</v>
      </c>
      <c r="H82">
        <f t="shared" si="5"/>
        <v>0</v>
      </c>
    </row>
    <row r="83" spans="1:8" x14ac:dyDescent="0.35">
      <c r="A83" t="s">
        <v>38</v>
      </c>
      <c r="B83">
        <f t="shared" si="3"/>
        <v>101</v>
      </c>
      <c r="C83" s="1">
        <f t="shared" si="6"/>
        <v>0.23820754716981132</v>
      </c>
      <c r="D83" t="s">
        <v>38</v>
      </c>
      <c r="E83">
        <f t="shared" si="4"/>
        <v>106</v>
      </c>
      <c r="F83" s="1">
        <f t="shared" si="7"/>
        <v>0.23043478260869565</v>
      </c>
      <c r="G83" t="s">
        <v>51</v>
      </c>
      <c r="H83">
        <f t="shared" si="5"/>
        <v>0</v>
      </c>
    </row>
    <row r="84" spans="1:8" x14ac:dyDescent="0.35">
      <c r="A84" t="s">
        <v>39</v>
      </c>
      <c r="B84">
        <f t="shared" si="3"/>
        <v>145</v>
      </c>
      <c r="C84" s="1">
        <f t="shared" si="6"/>
        <v>0.34198113207547171</v>
      </c>
      <c r="D84" t="s">
        <v>39</v>
      </c>
      <c r="E84">
        <f t="shared" si="4"/>
        <v>9</v>
      </c>
      <c r="F84" s="1">
        <f t="shared" si="7"/>
        <v>1.9565217391304349E-2</v>
      </c>
      <c r="G84" t="s">
        <v>54</v>
      </c>
      <c r="H84">
        <f t="shared" si="5"/>
        <v>0</v>
      </c>
    </row>
    <row r="85" spans="1:8" x14ac:dyDescent="0.35">
      <c r="A85" t="s">
        <v>60</v>
      </c>
      <c r="B85">
        <f t="shared" si="3"/>
        <v>0</v>
      </c>
      <c r="C85" s="1">
        <f t="shared" si="6"/>
        <v>0</v>
      </c>
      <c r="D85" t="s">
        <v>60</v>
      </c>
      <c r="E85">
        <f t="shared" si="4"/>
        <v>0</v>
      </c>
      <c r="F85" s="1">
        <f t="shared" si="7"/>
        <v>0</v>
      </c>
    </row>
    <row r="86" spans="1:8" x14ac:dyDescent="0.35">
      <c r="A86" t="s">
        <v>41</v>
      </c>
      <c r="B86">
        <f t="shared" si="3"/>
        <v>1</v>
      </c>
      <c r="C86" s="1">
        <f t="shared" si="6"/>
        <v>2.3584905660377358E-3</v>
      </c>
      <c r="D86" t="s">
        <v>41</v>
      </c>
      <c r="E86">
        <f t="shared" si="4"/>
        <v>0</v>
      </c>
      <c r="F86" s="1">
        <f t="shared" si="7"/>
        <v>0</v>
      </c>
    </row>
    <row r="87" spans="1:8" x14ac:dyDescent="0.35">
      <c r="A87" t="s">
        <v>35</v>
      </c>
      <c r="B87">
        <f t="shared" si="3"/>
        <v>29</v>
      </c>
      <c r="C87" s="1">
        <f t="shared" si="6"/>
        <v>6.8396226415094338E-2</v>
      </c>
      <c r="D87" t="s">
        <v>35</v>
      </c>
      <c r="E87">
        <f t="shared" si="4"/>
        <v>101</v>
      </c>
      <c r="F87" s="1">
        <f t="shared" si="7"/>
        <v>0.21956521739130436</v>
      </c>
    </row>
    <row r="88" spans="1:8" x14ac:dyDescent="0.35">
      <c r="A88" t="s">
        <v>33</v>
      </c>
      <c r="B88">
        <f t="shared" si="3"/>
        <v>117</v>
      </c>
      <c r="C88" s="1">
        <f t="shared" si="6"/>
        <v>0.27594339622641512</v>
      </c>
      <c r="D88" t="s">
        <v>33</v>
      </c>
      <c r="E88">
        <f t="shared" si="4"/>
        <v>164</v>
      </c>
      <c r="F88" s="1">
        <f t="shared" si="7"/>
        <v>0.35652173913043478</v>
      </c>
    </row>
    <row r="89" spans="1:8" x14ac:dyDescent="0.35">
      <c r="A89" t="s">
        <v>61</v>
      </c>
      <c r="B89">
        <f t="shared" si="3"/>
        <v>0</v>
      </c>
      <c r="C89" s="1">
        <f t="shared" si="6"/>
        <v>0</v>
      </c>
      <c r="D89" t="s">
        <v>61</v>
      </c>
      <c r="E89">
        <f t="shared" si="4"/>
        <v>0</v>
      </c>
      <c r="F89" s="1">
        <f t="shared" si="7"/>
        <v>0</v>
      </c>
    </row>
    <row r="90" spans="1:8" x14ac:dyDescent="0.35">
      <c r="A90" t="s">
        <v>36</v>
      </c>
      <c r="B90">
        <f t="shared" si="3"/>
        <v>1</v>
      </c>
      <c r="C90" s="1">
        <f t="shared" si="6"/>
        <v>2.3584905660377358E-3</v>
      </c>
      <c r="D90" t="s">
        <v>36</v>
      </c>
      <c r="E90">
        <f t="shared" si="4"/>
        <v>1</v>
      </c>
      <c r="F90" s="1">
        <f t="shared" si="7"/>
        <v>2.1739130434782609E-3</v>
      </c>
    </row>
    <row r="91" spans="1:8" x14ac:dyDescent="0.35">
      <c r="A91" t="s">
        <v>34</v>
      </c>
      <c r="B91">
        <f t="shared" si="3"/>
        <v>26</v>
      </c>
      <c r="C91" s="1">
        <f t="shared" si="6"/>
        <v>6.1320754716981132E-2</v>
      </c>
      <c r="D91" t="s">
        <v>34</v>
      </c>
      <c r="E91">
        <f t="shared" si="4"/>
        <v>78</v>
      </c>
      <c r="F91" s="1">
        <f t="shared" si="7"/>
        <v>0.16956521739130434</v>
      </c>
    </row>
    <row r="92" spans="1:8" x14ac:dyDescent="0.35">
      <c r="A92" t="s">
        <v>62</v>
      </c>
      <c r="B92">
        <f t="shared" si="3"/>
        <v>0</v>
      </c>
      <c r="C92" s="1">
        <f t="shared" si="6"/>
        <v>0</v>
      </c>
      <c r="D92" t="s">
        <v>62</v>
      </c>
      <c r="E92">
        <f t="shared" si="4"/>
        <v>0</v>
      </c>
      <c r="F92" s="1">
        <f t="shared" si="7"/>
        <v>0</v>
      </c>
    </row>
    <row r="93" spans="1:8" x14ac:dyDescent="0.35">
      <c r="A93" t="s">
        <v>37</v>
      </c>
      <c r="B93">
        <f t="shared" si="3"/>
        <v>3</v>
      </c>
      <c r="C93" s="1">
        <f t="shared" si="6"/>
        <v>7.0754716981132077E-3</v>
      </c>
      <c r="D93" t="s">
        <v>37</v>
      </c>
      <c r="E93">
        <f t="shared" si="4"/>
        <v>1</v>
      </c>
      <c r="F93" s="1">
        <f t="shared" si="7"/>
        <v>2.1739130434782609E-3</v>
      </c>
    </row>
    <row r="94" spans="1:8" x14ac:dyDescent="0.35">
      <c r="A94" t="s">
        <v>69</v>
      </c>
      <c r="B94">
        <f>SUM(B79:B93)</f>
        <v>424</v>
      </c>
      <c r="C94" s="1">
        <f t="shared" si="6"/>
        <v>1</v>
      </c>
      <c r="D94" t="s">
        <v>69</v>
      </c>
      <c r="E94">
        <f>SUM(E79:E93)</f>
        <v>460</v>
      </c>
      <c r="F94" s="1">
        <f t="shared" si="7"/>
        <v>1</v>
      </c>
      <c r="G94" t="s">
        <v>69</v>
      </c>
      <c r="H94">
        <f>SUM(H79:H93)</f>
        <v>0</v>
      </c>
    </row>
  </sheetData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opLeftCell="A67" workbookViewId="0">
      <selection activeCell="G3" sqref="G3"/>
    </sheetView>
  </sheetViews>
  <sheetFormatPr baseColWidth="10" defaultRowHeight="14.5" x14ac:dyDescent="0.35"/>
  <cols>
    <col min="1" max="1" width="17.54296875" customWidth="1"/>
    <col min="3" max="3" width="10.7265625" customWidth="1"/>
    <col min="4" max="4" width="14.26953125" customWidth="1"/>
    <col min="7" max="7" width="14.1796875" customWidth="1"/>
  </cols>
  <sheetData>
    <row r="1" spans="1:8" ht="15" x14ac:dyDescent="0.5">
      <c r="A1" s="63" t="s">
        <v>27</v>
      </c>
      <c r="B1" s="63"/>
      <c r="C1" s="2"/>
      <c r="D1" s="63" t="s">
        <v>32</v>
      </c>
      <c r="E1" s="63"/>
      <c r="G1" s="63" t="s">
        <v>43</v>
      </c>
      <c r="H1" s="63"/>
    </row>
    <row r="2" spans="1:8" x14ac:dyDescent="0.35">
      <c r="A2" t="s">
        <v>28</v>
      </c>
      <c r="B2" t="s">
        <v>29</v>
      </c>
      <c r="D2" t="s">
        <v>28</v>
      </c>
      <c r="E2" t="s">
        <v>29</v>
      </c>
      <c r="G2" t="s">
        <v>28</v>
      </c>
      <c r="H2" t="s">
        <v>29</v>
      </c>
    </row>
    <row r="3" spans="1:8" ht="15" customHeight="1" x14ac:dyDescent="0.35">
      <c r="A3" t="s">
        <v>57</v>
      </c>
      <c r="B3">
        <v>0</v>
      </c>
      <c r="D3" s="60" t="s">
        <v>57</v>
      </c>
      <c r="E3" s="60">
        <v>0</v>
      </c>
      <c r="G3" s="60" t="s">
        <v>56</v>
      </c>
      <c r="H3" s="60">
        <v>183</v>
      </c>
    </row>
    <row r="4" spans="1:8" ht="15" customHeight="1" x14ac:dyDescent="0.35">
      <c r="A4" t="s">
        <v>58</v>
      </c>
      <c r="B4">
        <v>0</v>
      </c>
      <c r="D4" s="60" t="s">
        <v>58</v>
      </c>
      <c r="E4" s="60">
        <v>0</v>
      </c>
      <c r="G4" s="60" t="s">
        <v>52</v>
      </c>
      <c r="H4" s="60">
        <v>52</v>
      </c>
    </row>
    <row r="5" spans="1:8" ht="15" customHeight="1" x14ac:dyDescent="0.35">
      <c r="A5" t="s">
        <v>46</v>
      </c>
      <c r="B5">
        <v>0</v>
      </c>
      <c r="D5" s="60" t="s">
        <v>46</v>
      </c>
      <c r="E5" s="60">
        <v>0</v>
      </c>
      <c r="G5" s="60" t="s">
        <v>55</v>
      </c>
      <c r="H5" s="60">
        <v>319</v>
      </c>
    </row>
    <row r="6" spans="1:8" ht="15" customHeight="1" x14ac:dyDescent="0.35">
      <c r="A6" t="s">
        <v>59</v>
      </c>
      <c r="B6">
        <v>0</v>
      </c>
      <c r="D6" s="60" t="s">
        <v>59</v>
      </c>
      <c r="E6" s="60">
        <v>0</v>
      </c>
      <c r="G6" s="60" t="s">
        <v>53</v>
      </c>
      <c r="H6" s="60">
        <v>5</v>
      </c>
    </row>
    <row r="7" spans="1:8" ht="15" customHeight="1" x14ac:dyDescent="0.35">
      <c r="A7" t="s">
        <v>38</v>
      </c>
      <c r="B7">
        <v>0</v>
      </c>
      <c r="D7" s="60" t="s">
        <v>38</v>
      </c>
      <c r="E7" s="60">
        <v>246</v>
      </c>
      <c r="G7" s="60" t="s">
        <v>51</v>
      </c>
      <c r="H7" s="60">
        <v>256</v>
      </c>
    </row>
    <row r="8" spans="1:8" ht="15" customHeight="1" x14ac:dyDescent="0.35">
      <c r="A8" t="s">
        <v>39</v>
      </c>
      <c r="B8">
        <v>0</v>
      </c>
      <c r="D8" s="60" t="s">
        <v>39</v>
      </c>
      <c r="E8" s="60">
        <v>7</v>
      </c>
      <c r="G8" s="60" t="s">
        <v>54</v>
      </c>
      <c r="H8" s="60">
        <v>5</v>
      </c>
    </row>
    <row r="9" spans="1:8" ht="15" customHeight="1" x14ac:dyDescent="0.35">
      <c r="A9" t="s">
        <v>60</v>
      </c>
      <c r="B9">
        <v>0</v>
      </c>
      <c r="D9" s="60" t="s">
        <v>60</v>
      </c>
      <c r="E9" s="60">
        <v>0</v>
      </c>
    </row>
    <row r="10" spans="1:8" ht="15" customHeight="1" x14ac:dyDescent="0.35">
      <c r="A10" t="s">
        <v>41</v>
      </c>
      <c r="B10">
        <v>0</v>
      </c>
      <c r="D10" s="60" t="s">
        <v>41</v>
      </c>
      <c r="E10" s="60">
        <v>0</v>
      </c>
    </row>
    <row r="11" spans="1:8" ht="15" customHeight="1" x14ac:dyDescent="0.35">
      <c r="A11" t="s">
        <v>35</v>
      </c>
      <c r="B11">
        <v>0</v>
      </c>
      <c r="C11" s="2"/>
      <c r="D11" s="60" t="s">
        <v>35</v>
      </c>
      <c r="E11" s="60">
        <v>222</v>
      </c>
    </row>
    <row r="12" spans="1:8" ht="15" customHeight="1" x14ac:dyDescent="0.35">
      <c r="A12" t="s">
        <v>33</v>
      </c>
      <c r="B12">
        <v>0</v>
      </c>
      <c r="D12" s="60" t="s">
        <v>33</v>
      </c>
      <c r="E12" s="60">
        <v>338</v>
      </c>
    </row>
    <row r="13" spans="1:8" ht="15" customHeight="1" x14ac:dyDescent="0.35">
      <c r="A13" t="s">
        <v>61</v>
      </c>
      <c r="B13">
        <v>0</v>
      </c>
      <c r="D13" s="60" t="s">
        <v>61</v>
      </c>
      <c r="E13" s="60">
        <v>0</v>
      </c>
    </row>
    <row r="14" spans="1:8" ht="15" customHeight="1" x14ac:dyDescent="0.35">
      <c r="A14" t="s">
        <v>36</v>
      </c>
      <c r="B14">
        <v>0</v>
      </c>
      <c r="D14" s="60" t="s">
        <v>36</v>
      </c>
      <c r="E14" s="60">
        <v>5</v>
      </c>
    </row>
    <row r="15" spans="1:8" ht="15" customHeight="1" x14ac:dyDescent="0.35">
      <c r="A15" t="s">
        <v>34</v>
      </c>
      <c r="B15">
        <v>0</v>
      </c>
      <c r="D15" s="60" t="s">
        <v>34</v>
      </c>
      <c r="E15" s="60">
        <v>216</v>
      </c>
    </row>
    <row r="16" spans="1:8" ht="15" customHeight="1" x14ac:dyDescent="0.35">
      <c r="A16" t="s">
        <v>62</v>
      </c>
      <c r="B16">
        <v>0</v>
      </c>
      <c r="D16" s="60" t="s">
        <v>62</v>
      </c>
      <c r="E16" s="60">
        <v>0</v>
      </c>
    </row>
    <row r="17" spans="1:8" ht="15" customHeight="1" x14ac:dyDescent="0.35">
      <c r="A17" t="s">
        <v>37</v>
      </c>
      <c r="B17">
        <v>0</v>
      </c>
      <c r="D17" s="60" t="s">
        <v>37</v>
      </c>
      <c r="E17" s="60">
        <v>5</v>
      </c>
    </row>
    <row r="18" spans="1:8" x14ac:dyDescent="0.35">
      <c r="A18" t="s">
        <v>69</v>
      </c>
      <c r="B18">
        <f>SUM(B3:B17)</f>
        <v>0</v>
      </c>
      <c r="D18" t="s">
        <v>69</v>
      </c>
      <c r="E18">
        <f>SUM(E3:E17)</f>
        <v>1039</v>
      </c>
      <c r="G18" t="s">
        <v>69</v>
      </c>
      <c r="H18">
        <f>SUM(H3:H17)</f>
        <v>820</v>
      </c>
    </row>
    <row r="20" spans="1:8" ht="15" x14ac:dyDescent="0.5">
      <c r="A20" s="63" t="s">
        <v>30</v>
      </c>
      <c r="B20" s="63"/>
      <c r="D20" s="63" t="s">
        <v>40</v>
      </c>
      <c r="E20" s="63"/>
      <c r="G20" s="63" t="s">
        <v>44</v>
      </c>
      <c r="H20" s="63"/>
    </row>
    <row r="21" spans="1:8" ht="15" x14ac:dyDescent="0.5">
      <c r="A21" t="s">
        <v>28</v>
      </c>
      <c r="B21" t="s">
        <v>29</v>
      </c>
      <c r="D21" t="s">
        <v>28</v>
      </c>
      <c r="E21" t="s">
        <v>29</v>
      </c>
      <c r="G21" t="s">
        <v>28</v>
      </c>
      <c r="H21" t="s">
        <v>29</v>
      </c>
    </row>
    <row r="22" spans="1:8" ht="15" x14ac:dyDescent="0.5">
      <c r="A22" t="s">
        <v>57</v>
      </c>
      <c r="B22">
        <v>0</v>
      </c>
      <c r="D22" t="s">
        <v>57</v>
      </c>
      <c r="E22">
        <v>0</v>
      </c>
      <c r="G22" t="s">
        <v>56</v>
      </c>
      <c r="H22">
        <v>19</v>
      </c>
    </row>
    <row r="23" spans="1:8" ht="15" x14ac:dyDescent="0.5">
      <c r="A23" t="s">
        <v>58</v>
      </c>
      <c r="B23">
        <v>0</v>
      </c>
      <c r="C23" s="2"/>
      <c r="D23" t="s">
        <v>58</v>
      </c>
      <c r="E23">
        <v>0</v>
      </c>
      <c r="G23" t="s">
        <v>52</v>
      </c>
      <c r="H23">
        <v>16</v>
      </c>
    </row>
    <row r="24" spans="1:8" ht="15" x14ac:dyDescent="0.5">
      <c r="A24" t="s">
        <v>46</v>
      </c>
      <c r="B24">
        <v>0</v>
      </c>
      <c r="D24" t="s">
        <v>46</v>
      </c>
      <c r="E24">
        <v>0</v>
      </c>
      <c r="G24" t="s">
        <v>55</v>
      </c>
      <c r="H24">
        <v>37</v>
      </c>
    </row>
    <row r="25" spans="1:8" ht="15" x14ac:dyDescent="0.5">
      <c r="A25" t="s">
        <v>59</v>
      </c>
      <c r="B25">
        <v>0</v>
      </c>
      <c r="D25" t="s">
        <v>59</v>
      </c>
      <c r="E25">
        <v>0</v>
      </c>
      <c r="G25" t="s">
        <v>53</v>
      </c>
      <c r="H25">
        <v>1</v>
      </c>
    </row>
    <row r="26" spans="1:8" ht="15" x14ac:dyDescent="0.5">
      <c r="A26" t="s">
        <v>38</v>
      </c>
      <c r="B26">
        <v>0</v>
      </c>
      <c r="D26" t="s">
        <v>38</v>
      </c>
      <c r="E26">
        <v>38</v>
      </c>
      <c r="G26" t="s">
        <v>51</v>
      </c>
      <c r="H26">
        <v>41</v>
      </c>
    </row>
    <row r="27" spans="1:8" ht="15" x14ac:dyDescent="0.5">
      <c r="A27" t="s">
        <v>39</v>
      </c>
      <c r="B27">
        <v>0</v>
      </c>
      <c r="D27" t="s">
        <v>39</v>
      </c>
      <c r="E27">
        <v>2</v>
      </c>
      <c r="G27" t="s">
        <v>54</v>
      </c>
      <c r="H27">
        <v>0</v>
      </c>
    </row>
    <row r="28" spans="1:8" ht="15" x14ac:dyDescent="0.5">
      <c r="A28" t="s">
        <v>60</v>
      </c>
      <c r="B28">
        <v>0</v>
      </c>
      <c r="D28" t="s">
        <v>60</v>
      </c>
      <c r="E28">
        <v>0</v>
      </c>
    </row>
    <row r="29" spans="1:8" ht="15" x14ac:dyDescent="0.5">
      <c r="A29" t="s">
        <v>41</v>
      </c>
      <c r="B29">
        <v>0</v>
      </c>
      <c r="D29" t="s">
        <v>41</v>
      </c>
      <c r="E29">
        <v>3</v>
      </c>
    </row>
    <row r="30" spans="1:8" ht="15" x14ac:dyDescent="0.5">
      <c r="A30" t="s">
        <v>35</v>
      </c>
      <c r="B30">
        <v>0</v>
      </c>
      <c r="D30" t="s">
        <v>35</v>
      </c>
      <c r="E30">
        <v>30</v>
      </c>
    </row>
    <row r="31" spans="1:8" ht="15" x14ac:dyDescent="0.5">
      <c r="A31" t="s">
        <v>33</v>
      </c>
      <c r="B31">
        <v>0</v>
      </c>
      <c r="D31" t="s">
        <v>33</v>
      </c>
      <c r="E31">
        <v>66</v>
      </c>
    </row>
    <row r="32" spans="1:8" ht="15" x14ac:dyDescent="0.5">
      <c r="A32" t="s">
        <v>61</v>
      </c>
      <c r="B32">
        <v>0</v>
      </c>
      <c r="D32" t="s">
        <v>61</v>
      </c>
      <c r="E32">
        <v>0</v>
      </c>
    </row>
    <row r="33" spans="1:8" ht="15" x14ac:dyDescent="0.5">
      <c r="A33" t="s">
        <v>36</v>
      </c>
      <c r="B33">
        <v>0</v>
      </c>
      <c r="D33" t="s">
        <v>36</v>
      </c>
      <c r="E33">
        <v>0</v>
      </c>
    </row>
    <row r="34" spans="1:8" ht="15" x14ac:dyDescent="0.5">
      <c r="A34" t="s">
        <v>34</v>
      </c>
      <c r="B34">
        <v>0</v>
      </c>
      <c r="D34" t="s">
        <v>34</v>
      </c>
      <c r="E34">
        <v>14</v>
      </c>
    </row>
    <row r="35" spans="1:8" ht="15" x14ac:dyDescent="0.5">
      <c r="A35" t="s">
        <v>62</v>
      </c>
      <c r="B35">
        <v>0</v>
      </c>
      <c r="D35" t="s">
        <v>62</v>
      </c>
      <c r="E35">
        <v>0</v>
      </c>
    </row>
    <row r="36" spans="1:8" ht="15" x14ac:dyDescent="0.5">
      <c r="A36" t="s">
        <v>37</v>
      </c>
      <c r="B36">
        <v>0</v>
      </c>
      <c r="D36" t="s">
        <v>37</v>
      </c>
      <c r="E36">
        <v>1</v>
      </c>
    </row>
    <row r="37" spans="1:8" ht="15" x14ac:dyDescent="0.5">
      <c r="A37" t="s">
        <v>69</v>
      </c>
      <c r="B37">
        <f>SUM(B22:B36)</f>
        <v>0</v>
      </c>
      <c r="D37" t="s">
        <v>69</v>
      </c>
      <c r="E37">
        <f>SUM(E22:E36)</f>
        <v>154</v>
      </c>
      <c r="G37" t="s">
        <v>69</v>
      </c>
      <c r="H37">
        <f>SUM(H22:H36)</f>
        <v>114</v>
      </c>
    </row>
    <row r="39" spans="1:8" ht="15" x14ac:dyDescent="0.5">
      <c r="A39" s="63" t="s">
        <v>31</v>
      </c>
      <c r="B39" s="63"/>
      <c r="D39" s="63" t="s">
        <v>42</v>
      </c>
      <c r="E39" s="63"/>
      <c r="G39" s="63" t="s">
        <v>45</v>
      </c>
      <c r="H39" s="63"/>
    </row>
    <row r="40" spans="1:8" ht="15" x14ac:dyDescent="0.5">
      <c r="A40" t="s">
        <v>28</v>
      </c>
      <c r="B40" t="s">
        <v>29</v>
      </c>
      <c r="D40" t="s">
        <v>28</v>
      </c>
      <c r="E40" t="s">
        <v>29</v>
      </c>
      <c r="G40" t="s">
        <v>28</v>
      </c>
      <c r="H40" t="s">
        <v>29</v>
      </c>
    </row>
    <row r="41" spans="1:8" ht="15" x14ac:dyDescent="0.5">
      <c r="A41" t="s">
        <v>57</v>
      </c>
      <c r="B41">
        <v>0</v>
      </c>
      <c r="D41" t="s">
        <v>57</v>
      </c>
      <c r="E41">
        <v>0</v>
      </c>
      <c r="G41" t="s">
        <v>56</v>
      </c>
      <c r="H41">
        <v>14</v>
      </c>
    </row>
    <row r="42" spans="1:8" ht="15" x14ac:dyDescent="0.5">
      <c r="A42" t="s">
        <v>58</v>
      </c>
      <c r="B42">
        <v>0</v>
      </c>
      <c r="D42" t="s">
        <v>58</v>
      </c>
      <c r="E42">
        <v>0</v>
      </c>
      <c r="G42" t="s">
        <v>52</v>
      </c>
      <c r="H42">
        <v>20</v>
      </c>
    </row>
    <row r="43" spans="1:8" ht="15" x14ac:dyDescent="0.5">
      <c r="A43" t="s">
        <v>46</v>
      </c>
      <c r="B43">
        <v>0</v>
      </c>
      <c r="D43" t="s">
        <v>46</v>
      </c>
      <c r="E43">
        <v>0</v>
      </c>
      <c r="G43" t="s">
        <v>55</v>
      </c>
      <c r="H43">
        <v>106</v>
      </c>
    </row>
    <row r="44" spans="1:8" ht="15" x14ac:dyDescent="0.5">
      <c r="A44" t="s">
        <v>59</v>
      </c>
      <c r="B44">
        <v>0</v>
      </c>
      <c r="D44" t="s">
        <v>59</v>
      </c>
      <c r="E44">
        <v>0</v>
      </c>
      <c r="G44" t="s">
        <v>53</v>
      </c>
      <c r="H44">
        <v>1</v>
      </c>
    </row>
    <row r="45" spans="1:8" ht="15" x14ac:dyDescent="0.5">
      <c r="A45" t="s">
        <v>38</v>
      </c>
      <c r="B45">
        <v>0</v>
      </c>
      <c r="D45" t="s">
        <v>38</v>
      </c>
      <c r="E45">
        <v>26</v>
      </c>
      <c r="G45" t="s">
        <v>51</v>
      </c>
      <c r="H45">
        <v>30</v>
      </c>
    </row>
    <row r="46" spans="1:8" ht="15" x14ac:dyDescent="0.5">
      <c r="A46" t="s">
        <v>39</v>
      </c>
      <c r="B46">
        <v>0</v>
      </c>
      <c r="D46" t="s">
        <v>39</v>
      </c>
      <c r="E46">
        <v>2</v>
      </c>
      <c r="G46" t="s">
        <v>54</v>
      </c>
      <c r="H46">
        <v>1</v>
      </c>
    </row>
    <row r="47" spans="1:8" ht="15" x14ac:dyDescent="0.5">
      <c r="A47" t="s">
        <v>60</v>
      </c>
      <c r="B47">
        <v>0</v>
      </c>
      <c r="D47" t="s">
        <v>60</v>
      </c>
      <c r="E47">
        <v>0</v>
      </c>
    </row>
    <row r="48" spans="1:8" ht="15" x14ac:dyDescent="0.5">
      <c r="A48" t="s">
        <v>41</v>
      </c>
      <c r="B48">
        <v>0</v>
      </c>
      <c r="D48" t="s">
        <v>41</v>
      </c>
      <c r="E48">
        <v>0</v>
      </c>
    </row>
    <row r="49" spans="1:8" ht="15" x14ac:dyDescent="0.5">
      <c r="A49" t="s">
        <v>35</v>
      </c>
      <c r="B49">
        <v>0</v>
      </c>
      <c r="D49" t="s">
        <v>35</v>
      </c>
      <c r="E49">
        <v>45</v>
      </c>
    </row>
    <row r="50" spans="1:8" ht="15" x14ac:dyDescent="0.5">
      <c r="A50" t="s">
        <v>33</v>
      </c>
      <c r="B50">
        <v>0</v>
      </c>
      <c r="D50" t="s">
        <v>33</v>
      </c>
      <c r="E50">
        <v>47</v>
      </c>
    </row>
    <row r="51" spans="1:8" ht="15" x14ac:dyDescent="0.5">
      <c r="A51" t="s">
        <v>61</v>
      </c>
      <c r="B51">
        <v>0</v>
      </c>
      <c r="D51" t="s">
        <v>61</v>
      </c>
      <c r="E51">
        <v>0</v>
      </c>
    </row>
    <row r="52" spans="1:8" ht="15" x14ac:dyDescent="0.5">
      <c r="A52" t="s">
        <v>36</v>
      </c>
      <c r="B52">
        <v>0</v>
      </c>
      <c r="D52" t="s">
        <v>36</v>
      </c>
      <c r="E52">
        <v>0</v>
      </c>
    </row>
    <row r="53" spans="1:8" ht="15" x14ac:dyDescent="0.5">
      <c r="A53" t="s">
        <v>34</v>
      </c>
      <c r="B53">
        <v>0</v>
      </c>
      <c r="D53" t="s">
        <v>34</v>
      </c>
      <c r="E53">
        <v>12</v>
      </c>
    </row>
    <row r="54" spans="1:8" ht="15" x14ac:dyDescent="0.5">
      <c r="A54" t="s">
        <v>62</v>
      </c>
      <c r="B54">
        <v>0</v>
      </c>
      <c r="D54" t="s">
        <v>62</v>
      </c>
      <c r="E54">
        <v>0</v>
      </c>
    </row>
    <row r="55" spans="1:8" ht="15" x14ac:dyDescent="0.5">
      <c r="A55" t="s">
        <v>37</v>
      </c>
      <c r="B55">
        <v>0</v>
      </c>
      <c r="D55" t="s">
        <v>37</v>
      </c>
      <c r="E55">
        <v>0</v>
      </c>
    </row>
    <row r="56" spans="1:8" ht="15" x14ac:dyDescent="0.5">
      <c r="A56" t="s">
        <v>69</v>
      </c>
      <c r="B56">
        <f>SUM(B41:B55)</f>
        <v>0</v>
      </c>
      <c r="D56" t="s">
        <v>69</v>
      </c>
      <c r="E56">
        <f>SUM(E41:E55)</f>
        <v>132</v>
      </c>
      <c r="G56" t="s">
        <v>69</v>
      </c>
      <c r="H56">
        <f>SUM(H41:H55)</f>
        <v>172</v>
      </c>
    </row>
    <row r="58" spans="1:8" ht="15" x14ac:dyDescent="0.5">
      <c r="A58" t="s">
        <v>63</v>
      </c>
      <c r="D58" t="s">
        <v>64</v>
      </c>
      <c r="G58" t="s">
        <v>65</v>
      </c>
    </row>
    <row r="59" spans="1:8" ht="15" x14ac:dyDescent="0.5">
      <c r="A59" t="s">
        <v>28</v>
      </c>
      <c r="B59" t="s">
        <v>29</v>
      </c>
      <c r="D59" t="s">
        <v>28</v>
      </c>
      <c r="E59" t="s">
        <v>29</v>
      </c>
      <c r="G59" t="s">
        <v>28</v>
      </c>
      <c r="H59" t="s">
        <v>29</v>
      </c>
    </row>
    <row r="60" spans="1:8" ht="15" x14ac:dyDescent="0.5">
      <c r="A60" t="s">
        <v>57</v>
      </c>
      <c r="B60">
        <f t="shared" ref="B60:B74" si="0">B3+B22</f>
        <v>0</v>
      </c>
      <c r="D60" t="s">
        <v>57</v>
      </c>
      <c r="E60">
        <f t="shared" ref="E60:E74" si="1">E3+E22</f>
        <v>0</v>
      </c>
      <c r="G60" t="s">
        <v>56</v>
      </c>
      <c r="H60">
        <f t="shared" ref="H60:H65" si="2">H3+H22</f>
        <v>202</v>
      </c>
    </row>
    <row r="61" spans="1:8" ht="15" x14ac:dyDescent="0.5">
      <c r="A61" t="s">
        <v>58</v>
      </c>
      <c r="B61">
        <f t="shared" si="0"/>
        <v>0</v>
      </c>
      <c r="D61" t="s">
        <v>58</v>
      </c>
      <c r="E61">
        <f t="shared" si="1"/>
        <v>0</v>
      </c>
      <c r="G61" t="s">
        <v>52</v>
      </c>
      <c r="H61">
        <f t="shared" si="2"/>
        <v>68</v>
      </c>
    </row>
    <row r="62" spans="1:8" ht="15" x14ac:dyDescent="0.5">
      <c r="A62" t="s">
        <v>46</v>
      </c>
      <c r="B62">
        <f t="shared" si="0"/>
        <v>0</v>
      </c>
      <c r="D62" t="s">
        <v>46</v>
      </c>
      <c r="E62">
        <f t="shared" si="1"/>
        <v>0</v>
      </c>
      <c r="G62" t="s">
        <v>55</v>
      </c>
      <c r="H62">
        <f t="shared" si="2"/>
        <v>356</v>
      </c>
    </row>
    <row r="63" spans="1:8" ht="15" x14ac:dyDescent="0.5">
      <c r="A63" t="s">
        <v>59</v>
      </c>
      <c r="B63">
        <f t="shared" si="0"/>
        <v>0</v>
      </c>
      <c r="D63" t="s">
        <v>59</v>
      </c>
      <c r="E63">
        <f t="shared" si="1"/>
        <v>0</v>
      </c>
      <c r="G63" t="s">
        <v>53</v>
      </c>
      <c r="H63">
        <f t="shared" si="2"/>
        <v>6</v>
      </c>
    </row>
    <row r="64" spans="1:8" ht="15" x14ac:dyDescent="0.5">
      <c r="A64" t="s">
        <v>38</v>
      </c>
      <c r="B64">
        <f t="shared" si="0"/>
        <v>0</v>
      </c>
      <c r="D64" t="s">
        <v>38</v>
      </c>
      <c r="E64">
        <f t="shared" si="1"/>
        <v>284</v>
      </c>
      <c r="G64" t="s">
        <v>51</v>
      </c>
      <c r="H64">
        <f t="shared" si="2"/>
        <v>297</v>
      </c>
    </row>
    <row r="65" spans="1:9" ht="15" x14ac:dyDescent="0.5">
      <c r="A65" t="s">
        <v>39</v>
      </c>
      <c r="B65">
        <f t="shared" si="0"/>
        <v>0</v>
      </c>
      <c r="D65" t="s">
        <v>39</v>
      </c>
      <c r="E65">
        <f t="shared" si="1"/>
        <v>9</v>
      </c>
      <c r="G65" t="s">
        <v>54</v>
      </c>
      <c r="H65">
        <f t="shared" si="2"/>
        <v>5</v>
      </c>
    </row>
    <row r="66" spans="1:9" ht="15" x14ac:dyDescent="0.5">
      <c r="A66" t="s">
        <v>60</v>
      </c>
      <c r="B66">
        <f t="shared" si="0"/>
        <v>0</v>
      </c>
      <c r="D66" t="s">
        <v>60</v>
      </c>
      <c r="E66">
        <f t="shared" si="1"/>
        <v>0</v>
      </c>
    </row>
    <row r="67" spans="1:9" x14ac:dyDescent="0.35">
      <c r="A67" t="s">
        <v>41</v>
      </c>
      <c r="B67">
        <f t="shared" si="0"/>
        <v>0</v>
      </c>
      <c r="D67" t="s">
        <v>41</v>
      </c>
      <c r="E67">
        <f t="shared" si="1"/>
        <v>3</v>
      </c>
    </row>
    <row r="68" spans="1:9" x14ac:dyDescent="0.35">
      <c r="A68" t="s">
        <v>35</v>
      </c>
      <c r="B68">
        <f t="shared" si="0"/>
        <v>0</v>
      </c>
      <c r="D68" t="s">
        <v>35</v>
      </c>
      <c r="E68">
        <f t="shared" si="1"/>
        <v>252</v>
      </c>
    </row>
    <row r="69" spans="1:9" x14ac:dyDescent="0.35">
      <c r="A69" t="s">
        <v>33</v>
      </c>
      <c r="B69">
        <f t="shared" si="0"/>
        <v>0</v>
      </c>
      <c r="D69" t="s">
        <v>33</v>
      </c>
      <c r="E69">
        <f t="shared" si="1"/>
        <v>404</v>
      </c>
    </row>
    <row r="70" spans="1:9" x14ac:dyDescent="0.35">
      <c r="A70" t="s">
        <v>61</v>
      </c>
      <c r="B70">
        <f t="shared" si="0"/>
        <v>0</v>
      </c>
      <c r="D70" t="s">
        <v>61</v>
      </c>
      <c r="E70">
        <f t="shared" si="1"/>
        <v>0</v>
      </c>
    </row>
    <row r="71" spans="1:9" x14ac:dyDescent="0.35">
      <c r="A71" t="s">
        <v>36</v>
      </c>
      <c r="B71">
        <f t="shared" si="0"/>
        <v>0</v>
      </c>
      <c r="D71" t="s">
        <v>36</v>
      </c>
      <c r="E71">
        <f t="shared" si="1"/>
        <v>5</v>
      </c>
    </row>
    <row r="72" spans="1:9" x14ac:dyDescent="0.35">
      <c r="A72" t="s">
        <v>34</v>
      </c>
      <c r="B72">
        <f t="shared" si="0"/>
        <v>0</v>
      </c>
      <c r="D72" t="s">
        <v>34</v>
      </c>
      <c r="E72">
        <f t="shared" si="1"/>
        <v>230</v>
      </c>
    </row>
    <row r="73" spans="1:9" x14ac:dyDescent="0.35">
      <c r="A73" t="s">
        <v>62</v>
      </c>
      <c r="B73">
        <f t="shared" si="0"/>
        <v>0</v>
      </c>
      <c r="D73" t="s">
        <v>62</v>
      </c>
      <c r="E73">
        <f t="shared" si="1"/>
        <v>0</v>
      </c>
    </row>
    <row r="74" spans="1:9" x14ac:dyDescent="0.35">
      <c r="A74" t="s">
        <v>37</v>
      </c>
      <c r="B74">
        <f t="shared" si="0"/>
        <v>0</v>
      </c>
      <c r="D74" t="s">
        <v>37</v>
      </c>
      <c r="E74">
        <f t="shared" si="1"/>
        <v>6</v>
      </c>
    </row>
    <row r="75" spans="1:9" x14ac:dyDescent="0.35">
      <c r="A75" t="s">
        <v>69</v>
      </c>
      <c r="B75">
        <f>SUM(B60:B74)</f>
        <v>0</v>
      </c>
      <c r="D75" t="s">
        <v>69</v>
      </c>
      <c r="E75">
        <f>SUM(E60:E74)</f>
        <v>1193</v>
      </c>
      <c r="G75" t="s">
        <v>69</v>
      </c>
      <c r="H75">
        <f>SUM(H60:H74)</f>
        <v>934</v>
      </c>
    </row>
    <row r="77" spans="1:9" x14ac:dyDescent="0.35">
      <c r="A77" t="s">
        <v>66</v>
      </c>
      <c r="D77" t="s">
        <v>67</v>
      </c>
      <c r="G77" t="s">
        <v>68</v>
      </c>
    </row>
    <row r="78" spans="1:9" x14ac:dyDescent="0.35">
      <c r="A78" t="s">
        <v>28</v>
      </c>
      <c r="B78" t="s">
        <v>29</v>
      </c>
      <c r="D78" t="s">
        <v>28</v>
      </c>
      <c r="E78" t="s">
        <v>29</v>
      </c>
      <c r="G78" t="s">
        <v>28</v>
      </c>
      <c r="H78" t="s">
        <v>29</v>
      </c>
    </row>
    <row r="79" spans="1:9" x14ac:dyDescent="0.35">
      <c r="A79" t="s">
        <v>57</v>
      </c>
      <c r="B79">
        <f t="shared" ref="B79:B93" si="3">B41+B60</f>
        <v>0</v>
      </c>
      <c r="D79" t="s">
        <v>57</v>
      </c>
      <c r="E79">
        <f t="shared" ref="E79:E93" si="4">E41+E60</f>
        <v>0</v>
      </c>
      <c r="F79" s="1">
        <f>E79/E$94</f>
        <v>0</v>
      </c>
      <c r="G79" t="s">
        <v>56</v>
      </c>
      <c r="H79">
        <f t="shared" ref="H79:H84" si="5">H41+H60</f>
        <v>216</v>
      </c>
      <c r="I79" s="1">
        <f>H79/H$94</f>
        <v>0.19529837251356238</v>
      </c>
    </row>
    <row r="80" spans="1:9" x14ac:dyDescent="0.35">
      <c r="A80" t="s">
        <v>58</v>
      </c>
      <c r="B80">
        <f t="shared" si="3"/>
        <v>0</v>
      </c>
      <c r="D80" t="s">
        <v>58</v>
      </c>
      <c r="E80">
        <f t="shared" si="4"/>
        <v>0</v>
      </c>
      <c r="F80" s="1">
        <f t="shared" ref="F80:F94" si="6">E80/E$94</f>
        <v>0</v>
      </c>
      <c r="G80" t="s">
        <v>52</v>
      </c>
      <c r="H80">
        <f t="shared" si="5"/>
        <v>88</v>
      </c>
      <c r="I80" s="1">
        <f t="shared" ref="I80:I94" si="7">H80/H$94</f>
        <v>7.956600361663653E-2</v>
      </c>
    </row>
    <row r="81" spans="1:9" x14ac:dyDescent="0.35">
      <c r="A81" t="s">
        <v>46</v>
      </c>
      <c r="B81">
        <f t="shared" si="3"/>
        <v>0</v>
      </c>
      <c r="D81" t="s">
        <v>46</v>
      </c>
      <c r="E81">
        <f t="shared" si="4"/>
        <v>0</v>
      </c>
      <c r="F81" s="1">
        <f t="shared" si="6"/>
        <v>0</v>
      </c>
      <c r="G81" t="s">
        <v>55</v>
      </c>
      <c r="H81">
        <f t="shared" si="5"/>
        <v>462</v>
      </c>
      <c r="I81" s="1">
        <f t="shared" si="7"/>
        <v>0.41772151898734178</v>
      </c>
    </row>
    <row r="82" spans="1:9" x14ac:dyDescent="0.35">
      <c r="A82" t="s">
        <v>59</v>
      </c>
      <c r="B82">
        <f t="shared" si="3"/>
        <v>0</v>
      </c>
      <c r="D82" t="s">
        <v>59</v>
      </c>
      <c r="E82">
        <f t="shared" si="4"/>
        <v>0</v>
      </c>
      <c r="F82" s="1">
        <f t="shared" si="6"/>
        <v>0</v>
      </c>
      <c r="G82" t="s">
        <v>53</v>
      </c>
      <c r="H82">
        <f t="shared" si="5"/>
        <v>7</v>
      </c>
      <c r="I82" s="1">
        <f t="shared" si="7"/>
        <v>6.3291139240506328E-3</v>
      </c>
    </row>
    <row r="83" spans="1:9" x14ac:dyDescent="0.35">
      <c r="A83" t="s">
        <v>38</v>
      </c>
      <c r="B83">
        <f t="shared" si="3"/>
        <v>0</v>
      </c>
      <c r="D83" t="s">
        <v>38</v>
      </c>
      <c r="E83">
        <f t="shared" si="4"/>
        <v>310</v>
      </c>
      <c r="F83" s="1">
        <f t="shared" si="6"/>
        <v>0.2339622641509434</v>
      </c>
      <c r="G83" t="s">
        <v>51</v>
      </c>
      <c r="H83">
        <f t="shared" si="5"/>
        <v>327</v>
      </c>
      <c r="I83" s="1">
        <f t="shared" si="7"/>
        <v>0.29566003616636527</v>
      </c>
    </row>
    <row r="84" spans="1:9" x14ac:dyDescent="0.35">
      <c r="A84" t="s">
        <v>39</v>
      </c>
      <c r="B84">
        <f t="shared" si="3"/>
        <v>0</v>
      </c>
      <c r="D84" t="s">
        <v>39</v>
      </c>
      <c r="E84">
        <f t="shared" si="4"/>
        <v>11</v>
      </c>
      <c r="F84" s="1">
        <f t="shared" si="6"/>
        <v>8.3018867924528304E-3</v>
      </c>
      <c r="G84" t="s">
        <v>54</v>
      </c>
      <c r="H84">
        <f t="shared" si="5"/>
        <v>6</v>
      </c>
      <c r="I84" s="1">
        <f t="shared" si="7"/>
        <v>5.4249547920433997E-3</v>
      </c>
    </row>
    <row r="85" spans="1:9" x14ac:dyDescent="0.35">
      <c r="A85" t="s">
        <v>60</v>
      </c>
      <c r="B85">
        <f t="shared" si="3"/>
        <v>0</v>
      </c>
      <c r="D85" t="s">
        <v>60</v>
      </c>
      <c r="E85">
        <f t="shared" si="4"/>
        <v>0</v>
      </c>
      <c r="F85" s="1">
        <f t="shared" si="6"/>
        <v>0</v>
      </c>
      <c r="I85" s="1"/>
    </row>
    <row r="86" spans="1:9" x14ac:dyDescent="0.35">
      <c r="A86" t="s">
        <v>41</v>
      </c>
      <c r="B86">
        <f t="shared" si="3"/>
        <v>0</v>
      </c>
      <c r="D86" t="s">
        <v>41</v>
      </c>
      <c r="E86">
        <f t="shared" si="4"/>
        <v>3</v>
      </c>
      <c r="F86" s="1">
        <f t="shared" si="6"/>
        <v>2.2641509433962265E-3</v>
      </c>
      <c r="I86" s="1"/>
    </row>
    <row r="87" spans="1:9" x14ac:dyDescent="0.35">
      <c r="A87" t="s">
        <v>35</v>
      </c>
      <c r="B87">
        <f t="shared" si="3"/>
        <v>0</v>
      </c>
      <c r="D87" t="s">
        <v>35</v>
      </c>
      <c r="E87">
        <f t="shared" si="4"/>
        <v>297</v>
      </c>
      <c r="F87" s="1">
        <f t="shared" si="6"/>
        <v>0.2241509433962264</v>
      </c>
      <c r="I87" s="1"/>
    </row>
    <row r="88" spans="1:9" x14ac:dyDescent="0.35">
      <c r="A88" t="s">
        <v>33</v>
      </c>
      <c r="B88">
        <f t="shared" si="3"/>
        <v>0</v>
      </c>
      <c r="D88" t="s">
        <v>33</v>
      </c>
      <c r="E88">
        <f t="shared" si="4"/>
        <v>451</v>
      </c>
      <c r="F88" s="1">
        <f t="shared" si="6"/>
        <v>0.34037735849056605</v>
      </c>
      <c r="I88" s="1"/>
    </row>
    <row r="89" spans="1:9" x14ac:dyDescent="0.35">
      <c r="A89" t="s">
        <v>61</v>
      </c>
      <c r="B89">
        <f t="shared" si="3"/>
        <v>0</v>
      </c>
      <c r="D89" t="s">
        <v>61</v>
      </c>
      <c r="E89">
        <f t="shared" si="4"/>
        <v>0</v>
      </c>
      <c r="F89" s="1">
        <f t="shared" si="6"/>
        <v>0</v>
      </c>
      <c r="I89" s="1"/>
    </row>
    <row r="90" spans="1:9" x14ac:dyDescent="0.35">
      <c r="A90" t="s">
        <v>36</v>
      </c>
      <c r="B90">
        <f t="shared" si="3"/>
        <v>0</v>
      </c>
      <c r="D90" t="s">
        <v>36</v>
      </c>
      <c r="E90">
        <f t="shared" si="4"/>
        <v>5</v>
      </c>
      <c r="F90" s="1">
        <f t="shared" si="6"/>
        <v>3.7735849056603774E-3</v>
      </c>
      <c r="I90" s="1"/>
    </row>
    <row r="91" spans="1:9" x14ac:dyDescent="0.35">
      <c r="A91" t="s">
        <v>34</v>
      </c>
      <c r="B91">
        <f t="shared" si="3"/>
        <v>0</v>
      </c>
      <c r="D91" t="s">
        <v>34</v>
      </c>
      <c r="E91">
        <f t="shared" si="4"/>
        <v>242</v>
      </c>
      <c r="F91" s="1">
        <f t="shared" si="6"/>
        <v>0.18264150943396226</v>
      </c>
      <c r="I91" s="1"/>
    </row>
    <row r="92" spans="1:9" x14ac:dyDescent="0.35">
      <c r="A92" t="s">
        <v>62</v>
      </c>
      <c r="B92">
        <f t="shared" si="3"/>
        <v>0</v>
      </c>
      <c r="D92" t="s">
        <v>62</v>
      </c>
      <c r="E92">
        <f t="shared" si="4"/>
        <v>0</v>
      </c>
      <c r="F92" s="1">
        <f t="shared" si="6"/>
        <v>0</v>
      </c>
      <c r="I92" s="1"/>
    </row>
    <row r="93" spans="1:9" x14ac:dyDescent="0.35">
      <c r="A93" t="s">
        <v>37</v>
      </c>
      <c r="B93">
        <f t="shared" si="3"/>
        <v>0</v>
      </c>
      <c r="D93" t="s">
        <v>37</v>
      </c>
      <c r="E93">
        <f t="shared" si="4"/>
        <v>6</v>
      </c>
      <c r="F93" s="1">
        <f t="shared" si="6"/>
        <v>4.528301886792453E-3</v>
      </c>
      <c r="I93" s="1"/>
    </row>
    <row r="94" spans="1:9" x14ac:dyDescent="0.35">
      <c r="A94" t="s">
        <v>69</v>
      </c>
      <c r="B94">
        <f>SUM(B79:B93)</f>
        <v>0</v>
      </c>
      <c r="D94" t="s">
        <v>69</v>
      </c>
      <c r="E94">
        <f>SUM(E79:E93)</f>
        <v>1325</v>
      </c>
      <c r="F94" s="1">
        <f t="shared" si="6"/>
        <v>1</v>
      </c>
      <c r="G94" t="s">
        <v>69</v>
      </c>
      <c r="H94">
        <f>SUM(H79:H93)</f>
        <v>1106</v>
      </c>
      <c r="I94" s="1">
        <f t="shared" si="7"/>
        <v>1</v>
      </c>
    </row>
  </sheetData>
  <mergeCells count="9">
    <mergeCell ref="G1:H1"/>
    <mergeCell ref="G20:H20"/>
    <mergeCell ref="D20:E20"/>
    <mergeCell ref="A20:B20"/>
    <mergeCell ref="G39:H39"/>
    <mergeCell ref="D39:E39"/>
    <mergeCell ref="A39:B39"/>
    <mergeCell ref="A1:B1"/>
    <mergeCell ref="D1:E1"/>
  </mergeCell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opLeftCell="A67" workbookViewId="0">
      <selection activeCell="E79" sqref="E79:F94"/>
    </sheetView>
  </sheetViews>
  <sheetFormatPr baseColWidth="10" defaultRowHeight="14.5" x14ac:dyDescent="0.35"/>
  <sheetData>
    <row r="1" spans="1:8" x14ac:dyDescent="0.5">
      <c r="A1" t="s">
        <v>27</v>
      </c>
      <c r="D1" t="s">
        <v>32</v>
      </c>
      <c r="G1" t="s">
        <v>43</v>
      </c>
    </row>
    <row r="2" spans="1:8" x14ac:dyDescent="0.5">
      <c r="A2" t="s">
        <v>28</v>
      </c>
      <c r="B2" t="s">
        <v>29</v>
      </c>
      <c r="D2" t="s">
        <v>28</v>
      </c>
      <c r="E2" t="s">
        <v>29</v>
      </c>
      <c r="G2" t="s">
        <v>28</v>
      </c>
      <c r="H2" t="s">
        <v>29</v>
      </c>
    </row>
    <row r="3" spans="1:8" x14ac:dyDescent="0.5">
      <c r="A3" t="s">
        <v>57</v>
      </c>
      <c r="B3">
        <v>0</v>
      </c>
      <c r="D3" t="s">
        <v>57</v>
      </c>
      <c r="E3">
        <v>0</v>
      </c>
      <c r="G3" t="s">
        <v>56</v>
      </c>
      <c r="H3">
        <v>62</v>
      </c>
    </row>
    <row r="4" spans="1:8" x14ac:dyDescent="0.5">
      <c r="A4" t="s">
        <v>58</v>
      </c>
      <c r="B4">
        <v>0</v>
      </c>
      <c r="D4" t="s">
        <v>58</v>
      </c>
      <c r="E4">
        <v>0</v>
      </c>
      <c r="G4" t="s">
        <v>52</v>
      </c>
      <c r="H4">
        <v>6</v>
      </c>
    </row>
    <row r="5" spans="1:8" x14ac:dyDescent="0.5">
      <c r="A5" t="s">
        <v>46</v>
      </c>
      <c r="B5">
        <v>0</v>
      </c>
      <c r="D5" t="s">
        <v>46</v>
      </c>
      <c r="E5">
        <v>0</v>
      </c>
      <c r="G5" t="s">
        <v>55</v>
      </c>
      <c r="H5">
        <v>89</v>
      </c>
    </row>
    <row r="6" spans="1:8" x14ac:dyDescent="0.5">
      <c r="A6" t="s">
        <v>59</v>
      </c>
      <c r="B6">
        <v>0</v>
      </c>
      <c r="D6" t="s">
        <v>59</v>
      </c>
      <c r="E6">
        <v>0</v>
      </c>
      <c r="G6" t="s">
        <v>53</v>
      </c>
      <c r="H6">
        <v>2</v>
      </c>
    </row>
    <row r="7" spans="1:8" x14ac:dyDescent="0.5">
      <c r="A7" t="s">
        <v>38</v>
      </c>
      <c r="B7">
        <v>0</v>
      </c>
      <c r="D7" t="s">
        <v>38</v>
      </c>
      <c r="E7">
        <v>60</v>
      </c>
      <c r="G7" t="s">
        <v>51</v>
      </c>
      <c r="H7">
        <v>68</v>
      </c>
    </row>
    <row r="8" spans="1:8" x14ac:dyDescent="0.5">
      <c r="A8" t="s">
        <v>39</v>
      </c>
      <c r="B8">
        <v>0</v>
      </c>
      <c r="D8" t="s">
        <v>39</v>
      </c>
      <c r="E8">
        <v>3</v>
      </c>
      <c r="G8" t="s">
        <v>54</v>
      </c>
      <c r="H8">
        <v>0</v>
      </c>
    </row>
    <row r="9" spans="1:8" x14ac:dyDescent="0.5">
      <c r="A9" t="s">
        <v>60</v>
      </c>
      <c r="B9">
        <v>0</v>
      </c>
      <c r="D9" t="s">
        <v>60</v>
      </c>
      <c r="E9">
        <v>0</v>
      </c>
    </row>
    <row r="10" spans="1:8" x14ac:dyDescent="0.5">
      <c r="A10" t="s">
        <v>41</v>
      </c>
      <c r="B10">
        <v>0</v>
      </c>
      <c r="D10" t="s">
        <v>41</v>
      </c>
      <c r="E10">
        <v>0</v>
      </c>
    </row>
    <row r="11" spans="1:8" x14ac:dyDescent="0.5">
      <c r="A11" t="s">
        <v>35</v>
      </c>
      <c r="B11">
        <v>0</v>
      </c>
      <c r="D11" t="s">
        <v>35</v>
      </c>
      <c r="E11">
        <v>54</v>
      </c>
    </row>
    <row r="12" spans="1:8" x14ac:dyDescent="0.5">
      <c r="A12" t="s">
        <v>33</v>
      </c>
      <c r="B12">
        <v>0</v>
      </c>
      <c r="D12" t="s">
        <v>33</v>
      </c>
      <c r="E12">
        <v>83</v>
      </c>
    </row>
    <row r="13" spans="1:8" x14ac:dyDescent="0.5">
      <c r="A13" t="s">
        <v>61</v>
      </c>
      <c r="B13">
        <v>0</v>
      </c>
      <c r="D13" t="s">
        <v>61</v>
      </c>
      <c r="E13">
        <v>0</v>
      </c>
    </row>
    <row r="14" spans="1:8" x14ac:dyDescent="0.5">
      <c r="A14" t="s">
        <v>36</v>
      </c>
      <c r="B14">
        <v>0</v>
      </c>
      <c r="D14" t="s">
        <v>36</v>
      </c>
      <c r="E14">
        <v>0</v>
      </c>
    </row>
    <row r="15" spans="1:8" x14ac:dyDescent="0.5">
      <c r="A15" t="s">
        <v>34</v>
      </c>
      <c r="B15">
        <v>0</v>
      </c>
      <c r="D15" t="s">
        <v>34</v>
      </c>
      <c r="E15">
        <v>66</v>
      </c>
    </row>
    <row r="16" spans="1:8" x14ac:dyDescent="0.5">
      <c r="A16" t="s">
        <v>62</v>
      </c>
      <c r="B16">
        <v>0</v>
      </c>
      <c r="D16" t="s">
        <v>62</v>
      </c>
      <c r="E16">
        <v>0</v>
      </c>
    </row>
    <row r="17" spans="1:8" x14ac:dyDescent="0.5">
      <c r="A17" t="s">
        <v>37</v>
      </c>
      <c r="B17">
        <v>0</v>
      </c>
      <c r="D17" t="s">
        <v>37</v>
      </c>
      <c r="E17">
        <v>1</v>
      </c>
    </row>
    <row r="18" spans="1:8" x14ac:dyDescent="0.5">
      <c r="A18" t="s">
        <v>69</v>
      </c>
      <c r="B18">
        <f>SUM(B3:B17)</f>
        <v>0</v>
      </c>
      <c r="D18" t="s">
        <v>69</v>
      </c>
      <c r="E18">
        <f>SUM(E3:E17)</f>
        <v>267</v>
      </c>
      <c r="G18" t="s">
        <v>69</v>
      </c>
      <c r="H18">
        <f>SUM(H3:H17)</f>
        <v>227</v>
      </c>
    </row>
    <row r="20" spans="1:8" x14ac:dyDescent="0.5">
      <c r="A20" t="s">
        <v>30</v>
      </c>
      <c r="D20" t="s">
        <v>40</v>
      </c>
      <c r="G20" t="s">
        <v>44</v>
      </c>
    </row>
    <row r="21" spans="1:8" x14ac:dyDescent="0.5">
      <c r="A21" t="s">
        <v>28</v>
      </c>
      <c r="B21" t="s">
        <v>29</v>
      </c>
      <c r="D21" t="s">
        <v>28</v>
      </c>
      <c r="E21" t="s">
        <v>29</v>
      </c>
      <c r="G21" t="s">
        <v>28</v>
      </c>
      <c r="H21" t="s">
        <v>29</v>
      </c>
    </row>
    <row r="22" spans="1:8" x14ac:dyDescent="0.5">
      <c r="A22" t="s">
        <v>57</v>
      </c>
      <c r="B22">
        <v>0</v>
      </c>
      <c r="D22" t="s">
        <v>57</v>
      </c>
      <c r="E22">
        <v>0</v>
      </c>
      <c r="G22" t="s">
        <v>56</v>
      </c>
      <c r="H22">
        <v>3</v>
      </c>
    </row>
    <row r="23" spans="1:8" x14ac:dyDescent="0.5">
      <c r="A23" t="s">
        <v>58</v>
      </c>
      <c r="B23">
        <v>0</v>
      </c>
      <c r="D23" t="s">
        <v>58</v>
      </c>
      <c r="E23">
        <v>0</v>
      </c>
      <c r="G23" t="s">
        <v>52</v>
      </c>
      <c r="H23">
        <v>8</v>
      </c>
    </row>
    <row r="24" spans="1:8" x14ac:dyDescent="0.5">
      <c r="A24" t="s">
        <v>46</v>
      </c>
      <c r="B24">
        <v>0</v>
      </c>
      <c r="D24" t="s">
        <v>46</v>
      </c>
      <c r="E24">
        <v>0</v>
      </c>
      <c r="G24" t="s">
        <v>55</v>
      </c>
      <c r="H24">
        <v>11</v>
      </c>
    </row>
    <row r="25" spans="1:8" x14ac:dyDescent="0.5">
      <c r="A25" t="s">
        <v>59</v>
      </c>
      <c r="B25">
        <v>0</v>
      </c>
      <c r="D25" t="s">
        <v>59</v>
      </c>
      <c r="E25">
        <v>0</v>
      </c>
      <c r="G25" t="s">
        <v>53</v>
      </c>
      <c r="H25">
        <v>0</v>
      </c>
    </row>
    <row r="26" spans="1:8" x14ac:dyDescent="0.5">
      <c r="A26" t="s">
        <v>38</v>
      </c>
      <c r="B26">
        <v>0</v>
      </c>
      <c r="D26" t="s">
        <v>38</v>
      </c>
      <c r="E26">
        <v>18</v>
      </c>
      <c r="G26" t="s">
        <v>51</v>
      </c>
      <c r="H26">
        <v>16</v>
      </c>
    </row>
    <row r="27" spans="1:8" x14ac:dyDescent="0.5">
      <c r="A27" t="s">
        <v>39</v>
      </c>
      <c r="B27">
        <v>0</v>
      </c>
      <c r="D27" t="s">
        <v>39</v>
      </c>
      <c r="E27">
        <v>2</v>
      </c>
      <c r="G27" t="s">
        <v>54</v>
      </c>
      <c r="H27">
        <v>0</v>
      </c>
    </row>
    <row r="28" spans="1:8" x14ac:dyDescent="0.5">
      <c r="A28" t="s">
        <v>60</v>
      </c>
      <c r="B28">
        <v>0</v>
      </c>
      <c r="D28" t="s">
        <v>60</v>
      </c>
      <c r="E28">
        <v>0</v>
      </c>
    </row>
    <row r="29" spans="1:8" x14ac:dyDescent="0.5">
      <c r="A29" t="s">
        <v>41</v>
      </c>
      <c r="B29">
        <v>0</v>
      </c>
      <c r="D29" t="s">
        <v>41</v>
      </c>
      <c r="E29">
        <v>0</v>
      </c>
    </row>
    <row r="30" spans="1:8" x14ac:dyDescent="0.5">
      <c r="A30" t="s">
        <v>35</v>
      </c>
      <c r="B30">
        <v>0</v>
      </c>
      <c r="D30" t="s">
        <v>35</v>
      </c>
      <c r="E30">
        <v>5</v>
      </c>
    </row>
    <row r="31" spans="1:8" x14ac:dyDescent="0.5">
      <c r="A31" t="s">
        <v>33</v>
      </c>
      <c r="B31">
        <v>0</v>
      </c>
      <c r="D31" t="s">
        <v>33</v>
      </c>
      <c r="E31">
        <v>16</v>
      </c>
    </row>
    <row r="32" spans="1:8" x14ac:dyDescent="0.5">
      <c r="A32" t="s">
        <v>61</v>
      </c>
      <c r="B32">
        <v>0</v>
      </c>
      <c r="D32" t="s">
        <v>61</v>
      </c>
      <c r="E32">
        <v>0</v>
      </c>
    </row>
    <row r="33" spans="1:8" x14ac:dyDescent="0.5">
      <c r="A33" t="s">
        <v>36</v>
      </c>
      <c r="B33">
        <v>0</v>
      </c>
      <c r="D33" t="s">
        <v>36</v>
      </c>
      <c r="E33">
        <v>0</v>
      </c>
    </row>
    <row r="34" spans="1:8" x14ac:dyDescent="0.5">
      <c r="A34" t="s">
        <v>34</v>
      </c>
      <c r="B34">
        <v>0</v>
      </c>
      <c r="D34" t="s">
        <v>34</v>
      </c>
      <c r="E34">
        <v>4</v>
      </c>
    </row>
    <row r="35" spans="1:8" x14ac:dyDescent="0.5">
      <c r="A35" t="s">
        <v>62</v>
      </c>
      <c r="B35">
        <v>0</v>
      </c>
      <c r="D35" t="s">
        <v>62</v>
      </c>
      <c r="E35">
        <v>0</v>
      </c>
    </row>
    <row r="36" spans="1:8" x14ac:dyDescent="0.5">
      <c r="A36" t="s">
        <v>37</v>
      </c>
      <c r="B36">
        <v>0</v>
      </c>
      <c r="D36" t="s">
        <v>37</v>
      </c>
      <c r="E36">
        <v>0</v>
      </c>
    </row>
    <row r="37" spans="1:8" x14ac:dyDescent="0.5">
      <c r="A37" t="s">
        <v>69</v>
      </c>
      <c r="B37">
        <f>SUM(B22:B36)</f>
        <v>0</v>
      </c>
      <c r="D37" t="s">
        <v>69</v>
      </c>
      <c r="E37">
        <f>SUM(E22:E36)</f>
        <v>45</v>
      </c>
      <c r="G37" t="s">
        <v>69</v>
      </c>
      <c r="H37">
        <f>SUM(H22:H36)</f>
        <v>38</v>
      </c>
    </row>
    <row r="39" spans="1:8" x14ac:dyDescent="0.5">
      <c r="A39" t="s">
        <v>31</v>
      </c>
      <c r="D39" t="s">
        <v>42</v>
      </c>
      <c r="G39" t="s">
        <v>45</v>
      </c>
    </row>
    <row r="40" spans="1:8" x14ac:dyDescent="0.5">
      <c r="A40" t="s">
        <v>28</v>
      </c>
      <c r="B40" t="s">
        <v>29</v>
      </c>
      <c r="D40" t="s">
        <v>28</v>
      </c>
      <c r="E40" t="s">
        <v>29</v>
      </c>
      <c r="G40" t="s">
        <v>28</v>
      </c>
      <c r="H40" t="s">
        <v>29</v>
      </c>
    </row>
    <row r="41" spans="1:8" x14ac:dyDescent="0.5">
      <c r="A41" t="s">
        <v>57</v>
      </c>
      <c r="B41">
        <v>0</v>
      </c>
      <c r="D41" t="s">
        <v>57</v>
      </c>
      <c r="E41">
        <v>0</v>
      </c>
      <c r="G41" t="s">
        <v>56</v>
      </c>
      <c r="H41">
        <v>5</v>
      </c>
    </row>
    <row r="42" spans="1:8" x14ac:dyDescent="0.5">
      <c r="A42" t="s">
        <v>58</v>
      </c>
      <c r="B42">
        <v>0</v>
      </c>
      <c r="D42" t="s">
        <v>58</v>
      </c>
      <c r="E42">
        <v>0</v>
      </c>
      <c r="G42" t="s">
        <v>52</v>
      </c>
      <c r="H42">
        <v>10</v>
      </c>
    </row>
    <row r="43" spans="1:8" x14ac:dyDescent="0.5">
      <c r="A43" t="s">
        <v>46</v>
      </c>
      <c r="B43">
        <v>0</v>
      </c>
      <c r="D43" t="s">
        <v>46</v>
      </c>
      <c r="E43">
        <v>0</v>
      </c>
      <c r="G43" t="s">
        <v>55</v>
      </c>
      <c r="H43">
        <v>37</v>
      </c>
    </row>
    <row r="44" spans="1:8" x14ac:dyDescent="0.5">
      <c r="A44" t="s">
        <v>59</v>
      </c>
      <c r="B44">
        <v>0</v>
      </c>
      <c r="D44" t="s">
        <v>59</v>
      </c>
      <c r="E44">
        <v>0</v>
      </c>
      <c r="G44" t="s">
        <v>53</v>
      </c>
      <c r="H44">
        <v>1</v>
      </c>
    </row>
    <row r="45" spans="1:8" x14ac:dyDescent="0.5">
      <c r="A45" t="s">
        <v>38</v>
      </c>
      <c r="B45">
        <v>0</v>
      </c>
      <c r="D45" t="s">
        <v>38</v>
      </c>
      <c r="E45">
        <v>9</v>
      </c>
      <c r="G45" t="s">
        <v>51</v>
      </c>
      <c r="H45">
        <v>13</v>
      </c>
    </row>
    <row r="46" spans="1:8" x14ac:dyDescent="0.5">
      <c r="A46" t="s">
        <v>39</v>
      </c>
      <c r="B46">
        <v>0</v>
      </c>
      <c r="D46" t="s">
        <v>39</v>
      </c>
      <c r="E46">
        <v>1</v>
      </c>
      <c r="G46" t="s">
        <v>54</v>
      </c>
      <c r="H46">
        <v>0</v>
      </c>
    </row>
    <row r="47" spans="1:8" x14ac:dyDescent="0.5">
      <c r="A47" t="s">
        <v>60</v>
      </c>
      <c r="B47">
        <v>0</v>
      </c>
      <c r="D47" t="s">
        <v>60</v>
      </c>
      <c r="E47">
        <v>0</v>
      </c>
    </row>
    <row r="48" spans="1:8" x14ac:dyDescent="0.5">
      <c r="A48" t="s">
        <v>41</v>
      </c>
      <c r="B48">
        <v>0</v>
      </c>
      <c r="D48" t="s">
        <v>41</v>
      </c>
      <c r="E48">
        <v>0</v>
      </c>
    </row>
    <row r="49" spans="1:8" x14ac:dyDescent="0.5">
      <c r="A49" t="s">
        <v>35</v>
      </c>
      <c r="B49">
        <v>0</v>
      </c>
      <c r="D49" t="s">
        <v>35</v>
      </c>
      <c r="E49">
        <v>17</v>
      </c>
    </row>
    <row r="50" spans="1:8" x14ac:dyDescent="0.5">
      <c r="A50" t="s">
        <v>33</v>
      </c>
      <c r="B50">
        <v>0</v>
      </c>
      <c r="D50" t="s">
        <v>33</v>
      </c>
      <c r="E50">
        <v>18</v>
      </c>
    </row>
    <row r="51" spans="1:8" x14ac:dyDescent="0.5">
      <c r="A51" t="s">
        <v>61</v>
      </c>
      <c r="B51">
        <v>0</v>
      </c>
      <c r="D51" t="s">
        <v>61</v>
      </c>
      <c r="E51">
        <v>0</v>
      </c>
    </row>
    <row r="52" spans="1:8" x14ac:dyDescent="0.5">
      <c r="A52" t="s">
        <v>36</v>
      </c>
      <c r="B52">
        <v>0</v>
      </c>
      <c r="D52" t="s">
        <v>36</v>
      </c>
      <c r="E52">
        <v>0</v>
      </c>
    </row>
    <row r="53" spans="1:8" x14ac:dyDescent="0.5">
      <c r="A53" t="s">
        <v>34</v>
      </c>
      <c r="B53">
        <v>0</v>
      </c>
      <c r="D53" t="s">
        <v>34</v>
      </c>
      <c r="E53">
        <v>4</v>
      </c>
    </row>
    <row r="54" spans="1:8" x14ac:dyDescent="0.5">
      <c r="A54" t="s">
        <v>62</v>
      </c>
      <c r="B54">
        <v>0</v>
      </c>
      <c r="D54" t="s">
        <v>62</v>
      </c>
      <c r="E54">
        <v>0</v>
      </c>
    </row>
    <row r="55" spans="1:8" x14ac:dyDescent="0.5">
      <c r="A55" t="s">
        <v>37</v>
      </c>
      <c r="B55">
        <v>0</v>
      </c>
      <c r="D55" t="s">
        <v>37</v>
      </c>
      <c r="E55">
        <v>0</v>
      </c>
    </row>
    <row r="56" spans="1:8" x14ac:dyDescent="0.5">
      <c r="A56" t="s">
        <v>69</v>
      </c>
      <c r="B56">
        <f>SUM(B41:B55)</f>
        <v>0</v>
      </c>
      <c r="D56" t="s">
        <v>69</v>
      </c>
      <c r="E56">
        <f>SUM(E41:E55)</f>
        <v>49</v>
      </c>
      <c r="G56" t="s">
        <v>69</v>
      </c>
      <c r="H56">
        <f>SUM(H41:H55)</f>
        <v>66</v>
      </c>
    </row>
    <row r="58" spans="1:8" x14ac:dyDescent="0.5">
      <c r="A58" t="s">
        <v>63</v>
      </c>
      <c r="D58" t="s">
        <v>64</v>
      </c>
      <c r="G58" t="s">
        <v>65</v>
      </c>
    </row>
    <row r="59" spans="1:8" x14ac:dyDescent="0.5">
      <c r="A59" t="s">
        <v>28</v>
      </c>
      <c r="B59" t="s">
        <v>29</v>
      </c>
      <c r="D59" t="s">
        <v>28</v>
      </c>
      <c r="E59" t="s">
        <v>29</v>
      </c>
      <c r="G59" t="s">
        <v>28</v>
      </c>
      <c r="H59" t="s">
        <v>29</v>
      </c>
    </row>
    <row r="60" spans="1:8" x14ac:dyDescent="0.5">
      <c r="A60" t="s">
        <v>57</v>
      </c>
      <c r="B60">
        <f t="shared" ref="B60:B74" si="0">B3+B22</f>
        <v>0</v>
      </c>
      <c r="D60" t="s">
        <v>57</v>
      </c>
      <c r="E60">
        <f t="shared" ref="E60:E74" si="1">E3+E22</f>
        <v>0</v>
      </c>
      <c r="G60" t="s">
        <v>56</v>
      </c>
      <c r="H60">
        <f t="shared" ref="H60:H65" si="2">H3+H22</f>
        <v>65</v>
      </c>
    </row>
    <row r="61" spans="1:8" x14ac:dyDescent="0.5">
      <c r="A61" t="s">
        <v>58</v>
      </c>
      <c r="B61">
        <f t="shared" si="0"/>
        <v>0</v>
      </c>
      <c r="D61" t="s">
        <v>58</v>
      </c>
      <c r="E61">
        <f t="shared" si="1"/>
        <v>0</v>
      </c>
      <c r="G61" t="s">
        <v>52</v>
      </c>
      <c r="H61">
        <f t="shared" si="2"/>
        <v>14</v>
      </c>
    </row>
    <row r="62" spans="1:8" x14ac:dyDescent="0.5">
      <c r="A62" t="s">
        <v>46</v>
      </c>
      <c r="B62">
        <f t="shared" si="0"/>
        <v>0</v>
      </c>
      <c r="D62" t="s">
        <v>46</v>
      </c>
      <c r="E62">
        <f t="shared" si="1"/>
        <v>0</v>
      </c>
      <c r="G62" t="s">
        <v>55</v>
      </c>
      <c r="H62">
        <f t="shared" si="2"/>
        <v>100</v>
      </c>
    </row>
    <row r="63" spans="1:8" x14ac:dyDescent="0.5">
      <c r="A63" t="s">
        <v>59</v>
      </c>
      <c r="B63">
        <f t="shared" si="0"/>
        <v>0</v>
      </c>
      <c r="D63" t="s">
        <v>59</v>
      </c>
      <c r="E63">
        <f t="shared" si="1"/>
        <v>0</v>
      </c>
      <c r="G63" t="s">
        <v>53</v>
      </c>
      <c r="H63">
        <f t="shared" si="2"/>
        <v>2</v>
      </c>
    </row>
    <row r="64" spans="1:8" x14ac:dyDescent="0.5">
      <c r="A64" t="s">
        <v>38</v>
      </c>
      <c r="B64">
        <f t="shared" si="0"/>
        <v>0</v>
      </c>
      <c r="D64" t="s">
        <v>38</v>
      </c>
      <c r="E64">
        <f t="shared" si="1"/>
        <v>78</v>
      </c>
      <c r="G64" t="s">
        <v>51</v>
      </c>
      <c r="H64">
        <f t="shared" si="2"/>
        <v>84</v>
      </c>
    </row>
    <row r="65" spans="1:9" x14ac:dyDescent="0.5">
      <c r="A65" t="s">
        <v>39</v>
      </c>
      <c r="B65">
        <f t="shared" si="0"/>
        <v>0</v>
      </c>
      <c r="D65" t="s">
        <v>39</v>
      </c>
      <c r="E65">
        <f t="shared" si="1"/>
        <v>5</v>
      </c>
      <c r="G65" t="s">
        <v>54</v>
      </c>
      <c r="H65">
        <f t="shared" si="2"/>
        <v>0</v>
      </c>
    </row>
    <row r="66" spans="1:9" x14ac:dyDescent="0.5">
      <c r="A66" t="s">
        <v>60</v>
      </c>
      <c r="B66">
        <f t="shared" si="0"/>
        <v>0</v>
      </c>
      <c r="D66" t="s">
        <v>60</v>
      </c>
      <c r="E66">
        <f t="shared" si="1"/>
        <v>0</v>
      </c>
    </row>
    <row r="67" spans="1:9" x14ac:dyDescent="0.5">
      <c r="A67" t="s">
        <v>41</v>
      </c>
      <c r="B67">
        <f t="shared" si="0"/>
        <v>0</v>
      </c>
      <c r="D67" t="s">
        <v>41</v>
      </c>
      <c r="E67">
        <f t="shared" si="1"/>
        <v>0</v>
      </c>
    </row>
    <row r="68" spans="1:9" x14ac:dyDescent="0.5">
      <c r="A68" t="s">
        <v>35</v>
      </c>
      <c r="B68">
        <f t="shared" si="0"/>
        <v>0</v>
      </c>
      <c r="D68" t="s">
        <v>35</v>
      </c>
      <c r="E68">
        <f t="shared" si="1"/>
        <v>59</v>
      </c>
    </row>
    <row r="69" spans="1:9" x14ac:dyDescent="0.5">
      <c r="A69" t="s">
        <v>33</v>
      </c>
      <c r="B69">
        <f t="shared" si="0"/>
        <v>0</v>
      </c>
      <c r="D69" t="s">
        <v>33</v>
      </c>
      <c r="E69">
        <f t="shared" si="1"/>
        <v>99</v>
      </c>
    </row>
    <row r="70" spans="1:9" x14ac:dyDescent="0.5">
      <c r="A70" t="s">
        <v>61</v>
      </c>
      <c r="B70">
        <f t="shared" si="0"/>
        <v>0</v>
      </c>
      <c r="D70" t="s">
        <v>61</v>
      </c>
      <c r="E70">
        <f t="shared" si="1"/>
        <v>0</v>
      </c>
    </row>
    <row r="71" spans="1:9" x14ac:dyDescent="0.5">
      <c r="A71" t="s">
        <v>36</v>
      </c>
      <c r="B71">
        <f t="shared" si="0"/>
        <v>0</v>
      </c>
      <c r="D71" t="s">
        <v>36</v>
      </c>
      <c r="E71">
        <f t="shared" si="1"/>
        <v>0</v>
      </c>
    </row>
    <row r="72" spans="1:9" x14ac:dyDescent="0.5">
      <c r="A72" t="s">
        <v>34</v>
      </c>
      <c r="B72">
        <f t="shared" si="0"/>
        <v>0</v>
      </c>
      <c r="D72" t="s">
        <v>34</v>
      </c>
      <c r="E72">
        <f t="shared" si="1"/>
        <v>70</v>
      </c>
    </row>
    <row r="73" spans="1:9" x14ac:dyDescent="0.5">
      <c r="A73" t="s">
        <v>62</v>
      </c>
      <c r="B73">
        <f t="shared" si="0"/>
        <v>0</v>
      </c>
      <c r="D73" t="s">
        <v>62</v>
      </c>
      <c r="E73">
        <f t="shared" si="1"/>
        <v>0</v>
      </c>
    </row>
    <row r="74" spans="1:9" x14ac:dyDescent="0.5">
      <c r="A74" t="s">
        <v>37</v>
      </c>
      <c r="B74">
        <f t="shared" si="0"/>
        <v>0</v>
      </c>
      <c r="D74" t="s">
        <v>37</v>
      </c>
      <c r="E74">
        <f t="shared" si="1"/>
        <v>1</v>
      </c>
    </row>
    <row r="75" spans="1:9" x14ac:dyDescent="0.5">
      <c r="A75" t="s">
        <v>69</v>
      </c>
      <c r="B75">
        <f>SUM(B60:B74)</f>
        <v>0</v>
      </c>
      <c r="D75" t="s">
        <v>69</v>
      </c>
      <c r="E75">
        <f>SUM(E60:E74)</f>
        <v>312</v>
      </c>
      <c r="G75" t="s">
        <v>69</v>
      </c>
      <c r="H75">
        <f>SUM(H60:H74)</f>
        <v>265</v>
      </c>
    </row>
    <row r="77" spans="1:9" x14ac:dyDescent="0.5">
      <c r="A77" t="s">
        <v>66</v>
      </c>
      <c r="D77" t="s">
        <v>67</v>
      </c>
      <c r="G77" t="s">
        <v>68</v>
      </c>
    </row>
    <row r="78" spans="1:9" x14ac:dyDescent="0.35">
      <c r="A78" t="s">
        <v>28</v>
      </c>
      <c r="B78" t="s">
        <v>29</v>
      </c>
      <c r="D78" t="s">
        <v>28</v>
      </c>
      <c r="E78" t="s">
        <v>29</v>
      </c>
      <c r="G78" t="s">
        <v>28</v>
      </c>
      <c r="H78" t="s">
        <v>29</v>
      </c>
    </row>
    <row r="79" spans="1:9" x14ac:dyDescent="0.35">
      <c r="A79" t="s">
        <v>57</v>
      </c>
      <c r="B79">
        <f t="shared" ref="B79:B93" si="3">B41+B60</f>
        <v>0</v>
      </c>
      <c r="D79" t="s">
        <v>57</v>
      </c>
      <c r="E79">
        <f t="shared" ref="E79:E93" si="4">E41+E60</f>
        <v>0</v>
      </c>
      <c r="F79" s="1">
        <f>E79/E$94</f>
        <v>0</v>
      </c>
      <c r="G79" t="s">
        <v>56</v>
      </c>
      <c r="H79">
        <f t="shared" ref="H79:H84" si="5">H41+H60</f>
        <v>70</v>
      </c>
      <c r="I79" s="1">
        <f>H79/H$94</f>
        <v>0.21148036253776434</v>
      </c>
    </row>
    <row r="80" spans="1:9" x14ac:dyDescent="0.35">
      <c r="A80" t="s">
        <v>58</v>
      </c>
      <c r="B80">
        <f t="shared" si="3"/>
        <v>0</v>
      </c>
      <c r="D80" t="s">
        <v>58</v>
      </c>
      <c r="E80">
        <f t="shared" si="4"/>
        <v>0</v>
      </c>
      <c r="F80" s="1">
        <f t="shared" ref="F80:F94" si="6">E80/E$94</f>
        <v>0</v>
      </c>
      <c r="G80" t="s">
        <v>52</v>
      </c>
      <c r="H80">
        <f t="shared" si="5"/>
        <v>24</v>
      </c>
      <c r="I80" s="1">
        <f t="shared" ref="I80:I94" si="7">H80/H$94</f>
        <v>7.2507552870090641E-2</v>
      </c>
    </row>
    <row r="81" spans="1:9" x14ac:dyDescent="0.35">
      <c r="A81" t="s">
        <v>46</v>
      </c>
      <c r="B81">
        <f t="shared" si="3"/>
        <v>0</v>
      </c>
      <c r="D81" t="s">
        <v>46</v>
      </c>
      <c r="E81">
        <f t="shared" si="4"/>
        <v>0</v>
      </c>
      <c r="F81" s="1">
        <f t="shared" si="6"/>
        <v>0</v>
      </c>
      <c r="G81" t="s">
        <v>55</v>
      </c>
      <c r="H81">
        <f t="shared" si="5"/>
        <v>137</v>
      </c>
      <c r="I81" s="1">
        <f t="shared" si="7"/>
        <v>0.41389728096676737</v>
      </c>
    </row>
    <row r="82" spans="1:9" x14ac:dyDescent="0.35">
      <c r="A82" t="s">
        <v>59</v>
      </c>
      <c r="B82">
        <f t="shared" si="3"/>
        <v>0</v>
      </c>
      <c r="D82" t="s">
        <v>59</v>
      </c>
      <c r="E82">
        <f t="shared" si="4"/>
        <v>0</v>
      </c>
      <c r="F82" s="1">
        <f t="shared" si="6"/>
        <v>0</v>
      </c>
      <c r="G82" t="s">
        <v>53</v>
      </c>
      <c r="H82">
        <f t="shared" si="5"/>
        <v>3</v>
      </c>
      <c r="I82" s="1">
        <f t="shared" si="7"/>
        <v>9.0634441087613302E-3</v>
      </c>
    </row>
    <row r="83" spans="1:9" x14ac:dyDescent="0.35">
      <c r="A83" t="s">
        <v>38</v>
      </c>
      <c r="B83">
        <f t="shared" si="3"/>
        <v>0</v>
      </c>
      <c r="D83" t="s">
        <v>38</v>
      </c>
      <c r="E83">
        <f t="shared" si="4"/>
        <v>87</v>
      </c>
      <c r="F83" s="1">
        <f t="shared" si="6"/>
        <v>0.24099722991689751</v>
      </c>
      <c r="G83" t="s">
        <v>51</v>
      </c>
      <c r="H83">
        <f t="shared" si="5"/>
        <v>97</v>
      </c>
      <c r="I83" s="1">
        <f t="shared" si="7"/>
        <v>0.29305135951661632</v>
      </c>
    </row>
    <row r="84" spans="1:9" x14ac:dyDescent="0.35">
      <c r="A84" t="s">
        <v>39</v>
      </c>
      <c r="B84">
        <f t="shared" si="3"/>
        <v>0</v>
      </c>
      <c r="D84" t="s">
        <v>39</v>
      </c>
      <c r="E84">
        <f t="shared" si="4"/>
        <v>6</v>
      </c>
      <c r="F84" s="1">
        <f t="shared" si="6"/>
        <v>1.662049861495845E-2</v>
      </c>
      <c r="G84" t="s">
        <v>54</v>
      </c>
      <c r="H84">
        <f t="shared" si="5"/>
        <v>0</v>
      </c>
      <c r="I84" s="1">
        <f t="shared" si="7"/>
        <v>0</v>
      </c>
    </row>
    <row r="85" spans="1:9" x14ac:dyDescent="0.35">
      <c r="A85" t="s">
        <v>60</v>
      </c>
      <c r="B85">
        <f t="shared" si="3"/>
        <v>0</v>
      </c>
      <c r="D85" t="s">
        <v>60</v>
      </c>
      <c r="E85">
        <f t="shared" si="4"/>
        <v>0</v>
      </c>
      <c r="F85" s="1">
        <f t="shared" si="6"/>
        <v>0</v>
      </c>
      <c r="I85" s="1"/>
    </row>
    <row r="86" spans="1:9" x14ac:dyDescent="0.35">
      <c r="A86" t="s">
        <v>41</v>
      </c>
      <c r="B86">
        <f t="shared" si="3"/>
        <v>0</v>
      </c>
      <c r="D86" t="s">
        <v>41</v>
      </c>
      <c r="E86">
        <f t="shared" si="4"/>
        <v>0</v>
      </c>
      <c r="F86" s="1">
        <f t="shared" si="6"/>
        <v>0</v>
      </c>
      <c r="I86" s="1"/>
    </row>
    <row r="87" spans="1:9" x14ac:dyDescent="0.35">
      <c r="A87" t="s">
        <v>35</v>
      </c>
      <c r="B87">
        <f t="shared" si="3"/>
        <v>0</v>
      </c>
      <c r="D87" t="s">
        <v>35</v>
      </c>
      <c r="E87">
        <f t="shared" si="4"/>
        <v>76</v>
      </c>
      <c r="F87" s="1">
        <f t="shared" si="6"/>
        <v>0.21052631578947367</v>
      </c>
      <c r="I87" s="1"/>
    </row>
    <row r="88" spans="1:9" x14ac:dyDescent="0.35">
      <c r="A88" t="s">
        <v>33</v>
      </c>
      <c r="B88">
        <f t="shared" si="3"/>
        <v>0</v>
      </c>
      <c r="D88" t="s">
        <v>33</v>
      </c>
      <c r="E88">
        <f t="shared" si="4"/>
        <v>117</v>
      </c>
      <c r="F88" s="1">
        <f t="shared" si="6"/>
        <v>0.32409972299168976</v>
      </c>
      <c r="I88" s="1"/>
    </row>
    <row r="89" spans="1:9" x14ac:dyDescent="0.35">
      <c r="A89" t="s">
        <v>61</v>
      </c>
      <c r="B89">
        <f t="shared" si="3"/>
        <v>0</v>
      </c>
      <c r="D89" t="s">
        <v>61</v>
      </c>
      <c r="E89">
        <f t="shared" si="4"/>
        <v>0</v>
      </c>
      <c r="F89" s="1">
        <f t="shared" si="6"/>
        <v>0</v>
      </c>
      <c r="I89" s="1"/>
    </row>
    <row r="90" spans="1:9" x14ac:dyDescent="0.35">
      <c r="A90" t="s">
        <v>36</v>
      </c>
      <c r="B90">
        <f t="shared" si="3"/>
        <v>0</v>
      </c>
      <c r="D90" t="s">
        <v>36</v>
      </c>
      <c r="E90">
        <f t="shared" si="4"/>
        <v>0</v>
      </c>
      <c r="F90" s="1">
        <f t="shared" si="6"/>
        <v>0</v>
      </c>
      <c r="I90" s="1"/>
    </row>
    <row r="91" spans="1:9" x14ac:dyDescent="0.35">
      <c r="A91" t="s">
        <v>34</v>
      </c>
      <c r="B91">
        <f t="shared" si="3"/>
        <v>0</v>
      </c>
      <c r="D91" t="s">
        <v>34</v>
      </c>
      <c r="E91">
        <f t="shared" si="4"/>
        <v>74</v>
      </c>
      <c r="F91" s="1">
        <f t="shared" si="6"/>
        <v>0.20498614958448755</v>
      </c>
      <c r="I91" s="1"/>
    </row>
    <row r="92" spans="1:9" x14ac:dyDescent="0.35">
      <c r="A92" t="s">
        <v>62</v>
      </c>
      <c r="B92">
        <f t="shared" si="3"/>
        <v>0</v>
      </c>
      <c r="D92" t="s">
        <v>62</v>
      </c>
      <c r="E92">
        <f t="shared" si="4"/>
        <v>0</v>
      </c>
      <c r="F92" s="1">
        <f t="shared" si="6"/>
        <v>0</v>
      </c>
      <c r="I92" s="1"/>
    </row>
    <row r="93" spans="1:9" x14ac:dyDescent="0.35">
      <c r="A93" t="s">
        <v>37</v>
      </c>
      <c r="B93">
        <f t="shared" si="3"/>
        <v>0</v>
      </c>
      <c r="D93" t="s">
        <v>37</v>
      </c>
      <c r="E93">
        <f t="shared" si="4"/>
        <v>1</v>
      </c>
      <c r="F93" s="1">
        <f t="shared" si="6"/>
        <v>2.7700831024930748E-3</v>
      </c>
      <c r="I93" s="1"/>
    </row>
    <row r="94" spans="1:9" x14ac:dyDescent="0.35">
      <c r="A94" t="s">
        <v>69</v>
      </c>
      <c r="B94">
        <f>SUM(B79:B93)</f>
        <v>0</v>
      </c>
      <c r="D94" t="s">
        <v>69</v>
      </c>
      <c r="E94">
        <f>SUM(E79:E93)</f>
        <v>361</v>
      </c>
      <c r="F94" s="1">
        <f t="shared" si="6"/>
        <v>1</v>
      </c>
      <c r="G94" t="s">
        <v>69</v>
      </c>
      <c r="H94">
        <f>SUM(H79:H93)</f>
        <v>331</v>
      </c>
      <c r="I94" s="1">
        <f t="shared" si="7"/>
        <v>1</v>
      </c>
    </row>
  </sheetData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opLeftCell="A67" workbookViewId="0">
      <selection activeCell="K92" sqref="K92"/>
    </sheetView>
  </sheetViews>
  <sheetFormatPr baseColWidth="10" defaultRowHeight="14.5" x14ac:dyDescent="0.35"/>
  <sheetData>
    <row r="1" spans="1:8" ht="15" x14ac:dyDescent="0.5">
      <c r="A1" t="s">
        <v>27</v>
      </c>
      <c r="D1" t="s">
        <v>32</v>
      </c>
      <c r="G1" t="s">
        <v>43</v>
      </c>
    </row>
    <row r="2" spans="1:8" ht="15" x14ac:dyDescent="0.5">
      <c r="A2" t="s">
        <v>28</v>
      </c>
      <c r="B2" t="s">
        <v>29</v>
      </c>
      <c r="D2" t="s">
        <v>28</v>
      </c>
      <c r="E2" t="s">
        <v>29</v>
      </c>
      <c r="G2" t="s">
        <v>28</v>
      </c>
      <c r="H2" t="s">
        <v>29</v>
      </c>
    </row>
    <row r="3" spans="1:8" ht="15" x14ac:dyDescent="0.5">
      <c r="A3" t="s">
        <v>57</v>
      </c>
      <c r="B3">
        <v>0</v>
      </c>
      <c r="D3" t="s">
        <v>57</v>
      </c>
      <c r="E3">
        <v>0</v>
      </c>
      <c r="G3" t="s">
        <v>56</v>
      </c>
      <c r="H3">
        <v>121</v>
      </c>
    </row>
    <row r="4" spans="1:8" ht="15" x14ac:dyDescent="0.5">
      <c r="A4" t="s">
        <v>58</v>
      </c>
      <c r="B4">
        <v>0</v>
      </c>
      <c r="D4" t="s">
        <v>58</v>
      </c>
      <c r="E4">
        <v>0</v>
      </c>
      <c r="G4" t="s">
        <v>52</v>
      </c>
      <c r="H4">
        <v>46</v>
      </c>
    </row>
    <row r="5" spans="1:8" ht="15" x14ac:dyDescent="0.5">
      <c r="A5" t="s">
        <v>46</v>
      </c>
      <c r="B5">
        <v>0</v>
      </c>
      <c r="D5" t="s">
        <v>46</v>
      </c>
      <c r="E5">
        <v>0</v>
      </c>
      <c r="G5" t="s">
        <v>55</v>
      </c>
      <c r="H5">
        <v>230</v>
      </c>
    </row>
    <row r="6" spans="1:8" ht="15" x14ac:dyDescent="0.5">
      <c r="A6" t="s">
        <v>59</v>
      </c>
      <c r="B6">
        <v>0</v>
      </c>
      <c r="D6" t="s">
        <v>59</v>
      </c>
      <c r="E6">
        <v>0</v>
      </c>
      <c r="G6" t="s">
        <v>53</v>
      </c>
      <c r="H6">
        <v>3</v>
      </c>
    </row>
    <row r="7" spans="1:8" ht="15" x14ac:dyDescent="0.5">
      <c r="A7" t="s">
        <v>38</v>
      </c>
      <c r="B7">
        <v>0</v>
      </c>
      <c r="D7" t="s">
        <v>38</v>
      </c>
      <c r="E7">
        <v>186</v>
      </c>
      <c r="G7" t="s">
        <v>51</v>
      </c>
      <c r="H7">
        <v>188</v>
      </c>
    </row>
    <row r="8" spans="1:8" ht="15" x14ac:dyDescent="0.5">
      <c r="A8" t="s">
        <v>39</v>
      </c>
      <c r="B8">
        <v>0</v>
      </c>
      <c r="D8" t="s">
        <v>39</v>
      </c>
      <c r="E8">
        <v>4</v>
      </c>
      <c r="G8" t="s">
        <v>54</v>
      </c>
      <c r="H8">
        <v>5</v>
      </c>
    </row>
    <row r="9" spans="1:8" ht="15" x14ac:dyDescent="0.5">
      <c r="A9" t="s">
        <v>60</v>
      </c>
      <c r="B9">
        <v>0</v>
      </c>
      <c r="D9" t="s">
        <v>60</v>
      </c>
      <c r="E9">
        <v>0</v>
      </c>
    </row>
    <row r="10" spans="1:8" ht="15" x14ac:dyDescent="0.5">
      <c r="A10" t="s">
        <v>41</v>
      </c>
      <c r="B10">
        <v>0</v>
      </c>
      <c r="D10" t="s">
        <v>41</v>
      </c>
      <c r="E10">
        <v>0</v>
      </c>
    </row>
    <row r="11" spans="1:8" ht="15" x14ac:dyDescent="0.5">
      <c r="A11" t="s">
        <v>35</v>
      </c>
      <c r="B11">
        <v>0</v>
      </c>
      <c r="D11" t="s">
        <v>35</v>
      </c>
      <c r="E11">
        <v>168</v>
      </c>
    </row>
    <row r="12" spans="1:8" ht="15" x14ac:dyDescent="0.5">
      <c r="A12" t="s">
        <v>33</v>
      </c>
      <c r="B12">
        <v>0</v>
      </c>
      <c r="D12" t="s">
        <v>33</v>
      </c>
      <c r="E12">
        <v>255</v>
      </c>
    </row>
    <row r="13" spans="1:8" ht="15" x14ac:dyDescent="0.5">
      <c r="A13" t="s">
        <v>61</v>
      </c>
      <c r="B13">
        <v>0</v>
      </c>
      <c r="D13" t="s">
        <v>61</v>
      </c>
      <c r="E13">
        <v>0</v>
      </c>
    </row>
    <row r="14" spans="1:8" ht="15" x14ac:dyDescent="0.5">
      <c r="A14" t="s">
        <v>36</v>
      </c>
      <c r="B14">
        <v>0</v>
      </c>
      <c r="D14" t="s">
        <v>36</v>
      </c>
      <c r="E14">
        <v>5</v>
      </c>
    </row>
    <row r="15" spans="1:8" ht="15" x14ac:dyDescent="0.5">
      <c r="A15" t="s">
        <v>34</v>
      </c>
      <c r="B15">
        <v>0</v>
      </c>
      <c r="D15" t="s">
        <v>34</v>
      </c>
      <c r="E15">
        <v>150</v>
      </c>
    </row>
    <row r="16" spans="1:8" ht="15" x14ac:dyDescent="0.5">
      <c r="A16" t="s">
        <v>62</v>
      </c>
      <c r="B16">
        <v>0</v>
      </c>
      <c r="D16" t="s">
        <v>62</v>
      </c>
      <c r="E16">
        <v>0</v>
      </c>
    </row>
    <row r="17" spans="1:8" ht="15" x14ac:dyDescent="0.5">
      <c r="A17" t="s">
        <v>37</v>
      </c>
      <c r="B17">
        <v>0</v>
      </c>
      <c r="D17" t="s">
        <v>37</v>
      </c>
      <c r="E17">
        <v>4</v>
      </c>
    </row>
    <row r="18" spans="1:8" ht="15" x14ac:dyDescent="0.5">
      <c r="A18" t="s">
        <v>69</v>
      </c>
      <c r="B18">
        <f>SUM(B3:B17)</f>
        <v>0</v>
      </c>
      <c r="D18" t="s">
        <v>69</v>
      </c>
      <c r="E18">
        <f>SUM(E3:E17)</f>
        <v>772</v>
      </c>
      <c r="G18" t="s">
        <v>69</v>
      </c>
      <c r="H18">
        <f>SUM(H3:H17)</f>
        <v>593</v>
      </c>
    </row>
    <row r="20" spans="1:8" ht="15" x14ac:dyDescent="0.5">
      <c r="A20" t="s">
        <v>30</v>
      </c>
      <c r="D20" t="s">
        <v>40</v>
      </c>
      <c r="G20" t="s">
        <v>44</v>
      </c>
    </row>
    <row r="21" spans="1:8" ht="15" x14ac:dyDescent="0.5">
      <c r="A21" t="s">
        <v>28</v>
      </c>
      <c r="B21" t="s">
        <v>29</v>
      </c>
      <c r="D21" t="s">
        <v>28</v>
      </c>
      <c r="E21" t="s">
        <v>29</v>
      </c>
      <c r="G21" t="s">
        <v>28</v>
      </c>
      <c r="H21" t="s">
        <v>29</v>
      </c>
    </row>
    <row r="22" spans="1:8" ht="15" x14ac:dyDescent="0.5">
      <c r="A22" t="s">
        <v>57</v>
      </c>
      <c r="B22">
        <v>0</v>
      </c>
      <c r="D22" t="s">
        <v>57</v>
      </c>
      <c r="E22">
        <v>0</v>
      </c>
      <c r="G22" t="s">
        <v>56</v>
      </c>
      <c r="H22">
        <v>16</v>
      </c>
    </row>
    <row r="23" spans="1:8" ht="15" x14ac:dyDescent="0.5">
      <c r="A23" t="s">
        <v>58</v>
      </c>
      <c r="B23">
        <v>0</v>
      </c>
      <c r="D23" t="s">
        <v>58</v>
      </c>
      <c r="E23">
        <v>0</v>
      </c>
      <c r="G23" t="s">
        <v>52</v>
      </c>
      <c r="H23">
        <v>8</v>
      </c>
    </row>
    <row r="24" spans="1:8" ht="15" x14ac:dyDescent="0.5">
      <c r="A24" t="s">
        <v>46</v>
      </c>
      <c r="B24">
        <v>0</v>
      </c>
      <c r="D24" t="s">
        <v>46</v>
      </c>
      <c r="E24">
        <v>0</v>
      </c>
      <c r="G24" t="s">
        <v>55</v>
      </c>
      <c r="H24">
        <v>26</v>
      </c>
    </row>
    <row r="25" spans="1:8" ht="15" x14ac:dyDescent="0.5">
      <c r="A25" t="s">
        <v>59</v>
      </c>
      <c r="B25">
        <v>0</v>
      </c>
      <c r="D25" t="s">
        <v>59</v>
      </c>
      <c r="E25">
        <v>0</v>
      </c>
      <c r="G25" t="s">
        <v>53</v>
      </c>
      <c r="H25">
        <v>1</v>
      </c>
    </row>
    <row r="26" spans="1:8" ht="15" x14ac:dyDescent="0.5">
      <c r="A26" t="s">
        <v>38</v>
      </c>
      <c r="B26">
        <v>0</v>
      </c>
      <c r="D26" t="s">
        <v>38</v>
      </c>
      <c r="E26">
        <v>20</v>
      </c>
      <c r="G26" t="s">
        <v>51</v>
      </c>
      <c r="H26">
        <v>25</v>
      </c>
    </row>
    <row r="27" spans="1:8" ht="15" x14ac:dyDescent="0.5">
      <c r="A27" t="s">
        <v>39</v>
      </c>
      <c r="B27">
        <v>0</v>
      </c>
      <c r="D27" t="s">
        <v>39</v>
      </c>
      <c r="E27">
        <v>0</v>
      </c>
      <c r="G27" t="s">
        <v>54</v>
      </c>
      <c r="H27">
        <v>0</v>
      </c>
    </row>
    <row r="28" spans="1:8" ht="15" x14ac:dyDescent="0.5">
      <c r="A28" t="s">
        <v>60</v>
      </c>
      <c r="B28">
        <v>0</v>
      </c>
      <c r="D28" t="s">
        <v>60</v>
      </c>
      <c r="E28">
        <v>0</v>
      </c>
    </row>
    <row r="29" spans="1:8" ht="15" x14ac:dyDescent="0.5">
      <c r="A29" t="s">
        <v>41</v>
      </c>
      <c r="B29">
        <v>0</v>
      </c>
      <c r="D29" t="s">
        <v>41</v>
      </c>
      <c r="E29">
        <v>3</v>
      </c>
    </row>
    <row r="30" spans="1:8" ht="15" x14ac:dyDescent="0.5">
      <c r="A30" t="s">
        <v>35</v>
      </c>
      <c r="B30">
        <v>0</v>
      </c>
      <c r="D30" t="s">
        <v>35</v>
      </c>
      <c r="E30">
        <v>25</v>
      </c>
    </row>
    <row r="31" spans="1:8" ht="15" x14ac:dyDescent="0.5">
      <c r="A31" t="s">
        <v>33</v>
      </c>
      <c r="B31">
        <v>0</v>
      </c>
      <c r="D31" t="s">
        <v>33</v>
      </c>
      <c r="E31">
        <v>50</v>
      </c>
    </row>
    <row r="32" spans="1:8" ht="15" x14ac:dyDescent="0.5">
      <c r="A32" t="s">
        <v>61</v>
      </c>
      <c r="B32">
        <v>0</v>
      </c>
      <c r="D32" t="s">
        <v>61</v>
      </c>
      <c r="E32">
        <v>0</v>
      </c>
    </row>
    <row r="33" spans="1:8" ht="15" x14ac:dyDescent="0.5">
      <c r="A33" t="s">
        <v>36</v>
      </c>
      <c r="B33">
        <v>0</v>
      </c>
      <c r="D33" t="s">
        <v>36</v>
      </c>
      <c r="E33">
        <v>0</v>
      </c>
    </row>
    <row r="34" spans="1:8" ht="15" x14ac:dyDescent="0.5">
      <c r="A34" t="s">
        <v>34</v>
      </c>
      <c r="B34">
        <v>0</v>
      </c>
      <c r="D34" t="s">
        <v>34</v>
      </c>
      <c r="E34">
        <v>10</v>
      </c>
    </row>
    <row r="35" spans="1:8" ht="15" x14ac:dyDescent="0.5">
      <c r="A35" t="s">
        <v>62</v>
      </c>
      <c r="B35">
        <v>0</v>
      </c>
      <c r="D35" t="s">
        <v>62</v>
      </c>
      <c r="E35">
        <v>0</v>
      </c>
    </row>
    <row r="36" spans="1:8" ht="15" x14ac:dyDescent="0.5">
      <c r="A36" t="s">
        <v>37</v>
      </c>
      <c r="B36">
        <v>0</v>
      </c>
      <c r="D36" t="s">
        <v>37</v>
      </c>
      <c r="E36">
        <v>1</v>
      </c>
    </row>
    <row r="37" spans="1:8" ht="15" x14ac:dyDescent="0.5">
      <c r="A37" t="s">
        <v>69</v>
      </c>
      <c r="B37">
        <f>SUM(B22:B36)</f>
        <v>0</v>
      </c>
      <c r="D37" t="s">
        <v>69</v>
      </c>
      <c r="E37">
        <f>SUM(E22:E36)</f>
        <v>109</v>
      </c>
      <c r="G37" t="s">
        <v>69</v>
      </c>
      <c r="H37">
        <f>SUM(H22:H36)</f>
        <v>76</v>
      </c>
    </row>
    <row r="39" spans="1:8" ht="15" x14ac:dyDescent="0.5">
      <c r="A39" t="s">
        <v>31</v>
      </c>
      <c r="D39" t="s">
        <v>42</v>
      </c>
      <c r="G39" t="s">
        <v>45</v>
      </c>
    </row>
    <row r="40" spans="1:8" ht="15" x14ac:dyDescent="0.5">
      <c r="A40" t="s">
        <v>28</v>
      </c>
      <c r="B40" t="s">
        <v>29</v>
      </c>
      <c r="D40" t="s">
        <v>28</v>
      </c>
      <c r="E40" t="s">
        <v>29</v>
      </c>
      <c r="G40" t="s">
        <v>28</v>
      </c>
      <c r="H40" t="s">
        <v>29</v>
      </c>
    </row>
    <row r="41" spans="1:8" ht="15" x14ac:dyDescent="0.5">
      <c r="A41" t="s">
        <v>57</v>
      </c>
      <c r="B41">
        <v>0</v>
      </c>
      <c r="D41" t="s">
        <v>57</v>
      </c>
      <c r="E41">
        <v>0</v>
      </c>
      <c r="G41" t="s">
        <v>56</v>
      </c>
      <c r="H41">
        <v>9</v>
      </c>
    </row>
    <row r="42" spans="1:8" ht="15" x14ac:dyDescent="0.5">
      <c r="A42" t="s">
        <v>58</v>
      </c>
      <c r="B42">
        <v>0</v>
      </c>
      <c r="D42" t="s">
        <v>58</v>
      </c>
      <c r="E42">
        <v>0</v>
      </c>
      <c r="G42" t="s">
        <v>52</v>
      </c>
      <c r="H42">
        <v>10</v>
      </c>
    </row>
    <row r="43" spans="1:8" ht="15" x14ac:dyDescent="0.5">
      <c r="A43" t="s">
        <v>46</v>
      </c>
      <c r="B43">
        <v>0</v>
      </c>
      <c r="D43" t="s">
        <v>46</v>
      </c>
      <c r="E43">
        <v>0</v>
      </c>
      <c r="G43" t="s">
        <v>55</v>
      </c>
      <c r="H43">
        <v>69</v>
      </c>
    </row>
    <row r="44" spans="1:8" ht="15" x14ac:dyDescent="0.5">
      <c r="A44" t="s">
        <v>59</v>
      </c>
      <c r="B44">
        <v>0</v>
      </c>
      <c r="D44" t="s">
        <v>59</v>
      </c>
      <c r="E44">
        <v>0</v>
      </c>
      <c r="G44" t="s">
        <v>53</v>
      </c>
      <c r="H44">
        <v>0</v>
      </c>
    </row>
    <row r="45" spans="1:8" ht="15" x14ac:dyDescent="0.5">
      <c r="A45" t="s">
        <v>38</v>
      </c>
      <c r="B45">
        <v>0</v>
      </c>
      <c r="D45" t="s">
        <v>38</v>
      </c>
      <c r="E45">
        <v>17</v>
      </c>
      <c r="G45" t="s">
        <v>51</v>
      </c>
      <c r="H45">
        <v>17</v>
      </c>
    </row>
    <row r="46" spans="1:8" ht="15" x14ac:dyDescent="0.5">
      <c r="A46" t="s">
        <v>39</v>
      </c>
      <c r="B46">
        <v>0</v>
      </c>
      <c r="D46" t="s">
        <v>39</v>
      </c>
      <c r="E46">
        <v>1</v>
      </c>
      <c r="G46" t="s">
        <v>54</v>
      </c>
      <c r="H46">
        <v>1</v>
      </c>
    </row>
    <row r="47" spans="1:8" ht="15" x14ac:dyDescent="0.5">
      <c r="A47" t="s">
        <v>60</v>
      </c>
      <c r="B47">
        <v>0</v>
      </c>
      <c r="D47" t="s">
        <v>60</v>
      </c>
      <c r="E47">
        <v>0</v>
      </c>
    </row>
    <row r="48" spans="1:8" ht="15" x14ac:dyDescent="0.5">
      <c r="A48" t="s">
        <v>41</v>
      </c>
      <c r="B48">
        <v>0</v>
      </c>
      <c r="D48" t="s">
        <v>41</v>
      </c>
      <c r="E48">
        <v>0</v>
      </c>
    </row>
    <row r="49" spans="1:8" ht="15" x14ac:dyDescent="0.5">
      <c r="A49" t="s">
        <v>35</v>
      </c>
      <c r="B49">
        <v>0</v>
      </c>
      <c r="D49" t="s">
        <v>35</v>
      </c>
      <c r="E49">
        <v>28</v>
      </c>
    </row>
    <row r="50" spans="1:8" ht="15" x14ac:dyDescent="0.5">
      <c r="A50" t="s">
        <v>33</v>
      </c>
      <c r="B50">
        <v>0</v>
      </c>
      <c r="D50" t="s">
        <v>33</v>
      </c>
      <c r="E50">
        <v>29</v>
      </c>
    </row>
    <row r="51" spans="1:8" ht="15" x14ac:dyDescent="0.5">
      <c r="A51" t="s">
        <v>61</v>
      </c>
      <c r="B51">
        <v>0</v>
      </c>
      <c r="D51" t="s">
        <v>61</v>
      </c>
      <c r="E51">
        <v>0</v>
      </c>
    </row>
    <row r="52" spans="1:8" ht="15" x14ac:dyDescent="0.5">
      <c r="A52" t="s">
        <v>36</v>
      </c>
      <c r="B52">
        <v>0</v>
      </c>
      <c r="D52" t="s">
        <v>36</v>
      </c>
      <c r="E52">
        <v>0</v>
      </c>
    </row>
    <row r="53" spans="1:8" ht="15" x14ac:dyDescent="0.5">
      <c r="A53" t="s">
        <v>34</v>
      </c>
      <c r="B53">
        <v>0</v>
      </c>
      <c r="D53" t="s">
        <v>34</v>
      </c>
      <c r="E53">
        <v>8</v>
      </c>
    </row>
    <row r="54" spans="1:8" ht="15" x14ac:dyDescent="0.5">
      <c r="A54" t="s">
        <v>62</v>
      </c>
      <c r="B54">
        <v>0</v>
      </c>
      <c r="D54" t="s">
        <v>62</v>
      </c>
      <c r="E54">
        <v>0</v>
      </c>
    </row>
    <row r="55" spans="1:8" ht="15" x14ac:dyDescent="0.5">
      <c r="A55" t="s">
        <v>37</v>
      </c>
      <c r="B55">
        <v>0</v>
      </c>
      <c r="D55" t="s">
        <v>37</v>
      </c>
      <c r="E55">
        <v>0</v>
      </c>
    </row>
    <row r="56" spans="1:8" ht="15" x14ac:dyDescent="0.5">
      <c r="A56" t="s">
        <v>69</v>
      </c>
      <c r="B56">
        <f>SUM(B41:B55)</f>
        <v>0</v>
      </c>
      <c r="D56" t="s">
        <v>69</v>
      </c>
      <c r="E56">
        <f>SUM(E41:E55)</f>
        <v>83</v>
      </c>
      <c r="G56" t="s">
        <v>69</v>
      </c>
      <c r="H56">
        <f>SUM(H41:H55)</f>
        <v>106</v>
      </c>
    </row>
    <row r="58" spans="1:8" ht="15" x14ac:dyDescent="0.5">
      <c r="A58" t="s">
        <v>63</v>
      </c>
      <c r="D58" t="s">
        <v>64</v>
      </c>
      <c r="G58" t="s">
        <v>65</v>
      </c>
    </row>
    <row r="59" spans="1:8" ht="15" x14ac:dyDescent="0.5">
      <c r="A59" t="s">
        <v>28</v>
      </c>
      <c r="B59" t="s">
        <v>29</v>
      </c>
      <c r="D59" t="s">
        <v>28</v>
      </c>
      <c r="E59" t="s">
        <v>29</v>
      </c>
      <c r="G59" t="s">
        <v>28</v>
      </c>
      <c r="H59" t="s">
        <v>29</v>
      </c>
    </row>
    <row r="60" spans="1:8" ht="15" x14ac:dyDescent="0.5">
      <c r="A60" t="s">
        <v>57</v>
      </c>
      <c r="B60">
        <f t="shared" ref="B60:B74" si="0">B3+B22</f>
        <v>0</v>
      </c>
      <c r="D60" t="s">
        <v>57</v>
      </c>
      <c r="E60">
        <f t="shared" ref="E60:E74" si="1">E3+E22</f>
        <v>0</v>
      </c>
      <c r="G60" t="s">
        <v>56</v>
      </c>
      <c r="H60">
        <f t="shared" ref="H60:H65" si="2">H3+H22</f>
        <v>137</v>
      </c>
    </row>
    <row r="61" spans="1:8" ht="15" x14ac:dyDescent="0.5">
      <c r="A61" t="s">
        <v>58</v>
      </c>
      <c r="B61">
        <f t="shared" si="0"/>
        <v>0</v>
      </c>
      <c r="D61" t="s">
        <v>58</v>
      </c>
      <c r="E61">
        <f t="shared" si="1"/>
        <v>0</v>
      </c>
      <c r="G61" t="s">
        <v>52</v>
      </c>
      <c r="H61">
        <f t="shared" si="2"/>
        <v>54</v>
      </c>
    </row>
    <row r="62" spans="1:8" ht="15" x14ac:dyDescent="0.5">
      <c r="A62" t="s">
        <v>46</v>
      </c>
      <c r="B62">
        <f t="shared" si="0"/>
        <v>0</v>
      </c>
      <c r="D62" t="s">
        <v>46</v>
      </c>
      <c r="E62">
        <f t="shared" si="1"/>
        <v>0</v>
      </c>
      <c r="G62" t="s">
        <v>55</v>
      </c>
      <c r="H62">
        <f t="shared" si="2"/>
        <v>256</v>
      </c>
    </row>
    <row r="63" spans="1:8" ht="15" x14ac:dyDescent="0.5">
      <c r="A63" t="s">
        <v>59</v>
      </c>
      <c r="B63">
        <f t="shared" si="0"/>
        <v>0</v>
      </c>
      <c r="D63" t="s">
        <v>59</v>
      </c>
      <c r="E63">
        <f t="shared" si="1"/>
        <v>0</v>
      </c>
      <c r="G63" t="s">
        <v>53</v>
      </c>
      <c r="H63">
        <f t="shared" si="2"/>
        <v>4</v>
      </c>
    </row>
    <row r="64" spans="1:8" ht="15" x14ac:dyDescent="0.5">
      <c r="A64" t="s">
        <v>38</v>
      </c>
      <c r="B64">
        <f t="shared" si="0"/>
        <v>0</v>
      </c>
      <c r="D64" t="s">
        <v>38</v>
      </c>
      <c r="E64">
        <f t="shared" si="1"/>
        <v>206</v>
      </c>
      <c r="G64" t="s">
        <v>51</v>
      </c>
      <c r="H64">
        <f t="shared" si="2"/>
        <v>213</v>
      </c>
    </row>
    <row r="65" spans="1:9" ht="15" x14ac:dyDescent="0.5">
      <c r="A65" t="s">
        <v>39</v>
      </c>
      <c r="B65">
        <f t="shared" si="0"/>
        <v>0</v>
      </c>
      <c r="D65" t="s">
        <v>39</v>
      </c>
      <c r="E65">
        <f t="shared" si="1"/>
        <v>4</v>
      </c>
      <c r="G65" t="s">
        <v>54</v>
      </c>
      <c r="H65">
        <f t="shared" si="2"/>
        <v>5</v>
      </c>
    </row>
    <row r="66" spans="1:9" ht="15" x14ac:dyDescent="0.5">
      <c r="A66" t="s">
        <v>60</v>
      </c>
      <c r="B66">
        <f t="shared" si="0"/>
        <v>0</v>
      </c>
      <c r="D66" t="s">
        <v>60</v>
      </c>
      <c r="E66">
        <f t="shared" si="1"/>
        <v>0</v>
      </c>
    </row>
    <row r="67" spans="1:9" x14ac:dyDescent="0.35">
      <c r="A67" t="s">
        <v>41</v>
      </c>
      <c r="B67">
        <f t="shared" si="0"/>
        <v>0</v>
      </c>
      <c r="D67" t="s">
        <v>41</v>
      </c>
      <c r="E67">
        <f t="shared" si="1"/>
        <v>3</v>
      </c>
    </row>
    <row r="68" spans="1:9" x14ac:dyDescent="0.35">
      <c r="A68" t="s">
        <v>35</v>
      </c>
      <c r="B68">
        <f t="shared" si="0"/>
        <v>0</v>
      </c>
      <c r="D68" t="s">
        <v>35</v>
      </c>
      <c r="E68">
        <f t="shared" si="1"/>
        <v>193</v>
      </c>
    </row>
    <row r="69" spans="1:9" x14ac:dyDescent="0.35">
      <c r="A69" t="s">
        <v>33</v>
      </c>
      <c r="B69">
        <f t="shared" si="0"/>
        <v>0</v>
      </c>
      <c r="D69" t="s">
        <v>33</v>
      </c>
      <c r="E69">
        <f t="shared" si="1"/>
        <v>305</v>
      </c>
    </row>
    <row r="70" spans="1:9" x14ac:dyDescent="0.35">
      <c r="A70" t="s">
        <v>61</v>
      </c>
      <c r="B70">
        <f t="shared" si="0"/>
        <v>0</v>
      </c>
      <c r="D70" t="s">
        <v>61</v>
      </c>
      <c r="E70">
        <f t="shared" si="1"/>
        <v>0</v>
      </c>
    </row>
    <row r="71" spans="1:9" x14ac:dyDescent="0.35">
      <c r="A71" t="s">
        <v>36</v>
      </c>
      <c r="B71">
        <f t="shared" si="0"/>
        <v>0</v>
      </c>
      <c r="D71" t="s">
        <v>36</v>
      </c>
      <c r="E71">
        <f t="shared" si="1"/>
        <v>5</v>
      </c>
    </row>
    <row r="72" spans="1:9" x14ac:dyDescent="0.35">
      <c r="A72" t="s">
        <v>34</v>
      </c>
      <c r="B72">
        <f t="shared" si="0"/>
        <v>0</v>
      </c>
      <c r="D72" t="s">
        <v>34</v>
      </c>
      <c r="E72">
        <f t="shared" si="1"/>
        <v>160</v>
      </c>
    </row>
    <row r="73" spans="1:9" x14ac:dyDescent="0.35">
      <c r="A73" t="s">
        <v>62</v>
      </c>
      <c r="B73">
        <f t="shared" si="0"/>
        <v>0</v>
      </c>
      <c r="D73" t="s">
        <v>62</v>
      </c>
      <c r="E73">
        <f t="shared" si="1"/>
        <v>0</v>
      </c>
    </row>
    <row r="74" spans="1:9" x14ac:dyDescent="0.35">
      <c r="A74" t="s">
        <v>37</v>
      </c>
      <c r="B74">
        <f t="shared" si="0"/>
        <v>0</v>
      </c>
      <c r="D74" t="s">
        <v>37</v>
      </c>
      <c r="E74">
        <f t="shared" si="1"/>
        <v>5</v>
      </c>
    </row>
    <row r="75" spans="1:9" x14ac:dyDescent="0.35">
      <c r="A75" t="s">
        <v>69</v>
      </c>
      <c r="B75">
        <f>SUM(B60:B74)</f>
        <v>0</v>
      </c>
      <c r="D75" t="s">
        <v>69</v>
      </c>
      <c r="E75">
        <f>SUM(E60:E74)</f>
        <v>881</v>
      </c>
      <c r="G75" t="s">
        <v>69</v>
      </c>
      <c r="H75">
        <f>SUM(H60:H74)</f>
        <v>669</v>
      </c>
    </row>
    <row r="77" spans="1:9" x14ac:dyDescent="0.35">
      <c r="A77" t="s">
        <v>66</v>
      </c>
      <c r="D77" t="s">
        <v>67</v>
      </c>
      <c r="G77" t="s">
        <v>68</v>
      </c>
    </row>
    <row r="78" spans="1:9" x14ac:dyDescent="0.35">
      <c r="A78" t="s">
        <v>28</v>
      </c>
      <c r="B78" t="s">
        <v>29</v>
      </c>
      <c r="D78" t="s">
        <v>28</v>
      </c>
      <c r="E78" t="s">
        <v>29</v>
      </c>
      <c r="G78" t="s">
        <v>28</v>
      </c>
      <c r="H78" t="s">
        <v>29</v>
      </c>
    </row>
    <row r="79" spans="1:9" x14ac:dyDescent="0.35">
      <c r="A79" t="s">
        <v>57</v>
      </c>
      <c r="B79">
        <f t="shared" ref="B79:B93" si="3">B41+B60</f>
        <v>0</v>
      </c>
      <c r="D79" t="s">
        <v>57</v>
      </c>
      <c r="E79">
        <f t="shared" ref="E79:E93" si="4">E41+E60</f>
        <v>0</v>
      </c>
      <c r="F79" s="1">
        <f>E79/E$94</f>
        <v>0</v>
      </c>
      <c r="G79" t="s">
        <v>56</v>
      </c>
      <c r="H79">
        <f t="shared" ref="H79:H84" si="5">H41+H60</f>
        <v>146</v>
      </c>
      <c r="I79" s="1">
        <f>H79/H$94</f>
        <v>0.18838709677419355</v>
      </c>
    </row>
    <row r="80" spans="1:9" x14ac:dyDescent="0.35">
      <c r="A80" t="s">
        <v>58</v>
      </c>
      <c r="B80">
        <f t="shared" si="3"/>
        <v>0</v>
      </c>
      <c r="D80" t="s">
        <v>58</v>
      </c>
      <c r="E80">
        <f t="shared" si="4"/>
        <v>0</v>
      </c>
      <c r="F80" s="1">
        <f t="shared" ref="F80:F94" si="6">E80/E$94</f>
        <v>0</v>
      </c>
      <c r="G80" t="s">
        <v>52</v>
      </c>
      <c r="H80">
        <f t="shared" si="5"/>
        <v>64</v>
      </c>
      <c r="I80" s="1">
        <f t="shared" ref="I80:I94" si="7">H80/H$94</f>
        <v>8.2580645161290323E-2</v>
      </c>
    </row>
    <row r="81" spans="1:9" x14ac:dyDescent="0.35">
      <c r="A81" t="s">
        <v>46</v>
      </c>
      <c r="B81">
        <f t="shared" si="3"/>
        <v>0</v>
      </c>
      <c r="D81" t="s">
        <v>46</v>
      </c>
      <c r="E81">
        <f t="shared" si="4"/>
        <v>0</v>
      </c>
      <c r="F81" s="1">
        <f t="shared" si="6"/>
        <v>0</v>
      </c>
      <c r="G81" t="s">
        <v>55</v>
      </c>
      <c r="H81">
        <f t="shared" si="5"/>
        <v>325</v>
      </c>
      <c r="I81" s="1">
        <f t="shared" si="7"/>
        <v>0.41935483870967744</v>
      </c>
    </row>
    <row r="82" spans="1:9" x14ac:dyDescent="0.35">
      <c r="A82" t="s">
        <v>59</v>
      </c>
      <c r="B82">
        <f t="shared" si="3"/>
        <v>0</v>
      </c>
      <c r="D82" t="s">
        <v>59</v>
      </c>
      <c r="E82">
        <f t="shared" si="4"/>
        <v>0</v>
      </c>
      <c r="F82" s="1">
        <f t="shared" si="6"/>
        <v>0</v>
      </c>
      <c r="G82" t="s">
        <v>53</v>
      </c>
      <c r="H82">
        <f t="shared" si="5"/>
        <v>4</v>
      </c>
      <c r="I82" s="1">
        <f t="shared" si="7"/>
        <v>5.1612903225806452E-3</v>
      </c>
    </row>
    <row r="83" spans="1:9" x14ac:dyDescent="0.35">
      <c r="A83" t="s">
        <v>38</v>
      </c>
      <c r="B83">
        <f t="shared" si="3"/>
        <v>0</v>
      </c>
      <c r="D83" t="s">
        <v>38</v>
      </c>
      <c r="E83">
        <f t="shared" si="4"/>
        <v>223</v>
      </c>
      <c r="F83" s="1">
        <f t="shared" si="6"/>
        <v>0.23132780082987553</v>
      </c>
      <c r="G83" t="s">
        <v>51</v>
      </c>
      <c r="H83">
        <f t="shared" si="5"/>
        <v>230</v>
      </c>
      <c r="I83" s="1">
        <f t="shared" si="7"/>
        <v>0.29677419354838708</v>
      </c>
    </row>
    <row r="84" spans="1:9" x14ac:dyDescent="0.35">
      <c r="A84" t="s">
        <v>39</v>
      </c>
      <c r="B84">
        <f t="shared" si="3"/>
        <v>0</v>
      </c>
      <c r="D84" t="s">
        <v>39</v>
      </c>
      <c r="E84">
        <f t="shared" si="4"/>
        <v>5</v>
      </c>
      <c r="F84" s="1">
        <f t="shared" si="6"/>
        <v>5.1867219917012446E-3</v>
      </c>
      <c r="G84" t="s">
        <v>54</v>
      </c>
      <c r="H84">
        <f t="shared" si="5"/>
        <v>6</v>
      </c>
      <c r="I84" s="1">
        <f t="shared" si="7"/>
        <v>7.7419354838709677E-3</v>
      </c>
    </row>
    <row r="85" spans="1:9" x14ac:dyDescent="0.35">
      <c r="A85" t="s">
        <v>60</v>
      </c>
      <c r="B85">
        <f t="shared" si="3"/>
        <v>0</v>
      </c>
      <c r="D85" t="s">
        <v>60</v>
      </c>
      <c r="E85">
        <f t="shared" si="4"/>
        <v>0</v>
      </c>
      <c r="F85" s="1">
        <f t="shared" si="6"/>
        <v>0</v>
      </c>
      <c r="I85" s="1"/>
    </row>
    <row r="86" spans="1:9" x14ac:dyDescent="0.35">
      <c r="A86" t="s">
        <v>41</v>
      </c>
      <c r="B86">
        <f t="shared" si="3"/>
        <v>0</v>
      </c>
      <c r="D86" t="s">
        <v>41</v>
      </c>
      <c r="E86">
        <f t="shared" si="4"/>
        <v>3</v>
      </c>
      <c r="F86" s="1">
        <f t="shared" si="6"/>
        <v>3.1120331950207467E-3</v>
      </c>
      <c r="I86" s="1"/>
    </row>
    <row r="87" spans="1:9" x14ac:dyDescent="0.35">
      <c r="A87" t="s">
        <v>35</v>
      </c>
      <c r="B87">
        <f t="shared" si="3"/>
        <v>0</v>
      </c>
      <c r="D87" t="s">
        <v>35</v>
      </c>
      <c r="E87">
        <f t="shared" si="4"/>
        <v>221</v>
      </c>
      <c r="F87" s="1">
        <f t="shared" si="6"/>
        <v>0.22925311203319501</v>
      </c>
      <c r="I87" s="1"/>
    </row>
    <row r="88" spans="1:9" x14ac:dyDescent="0.35">
      <c r="A88" t="s">
        <v>33</v>
      </c>
      <c r="B88">
        <f t="shared" si="3"/>
        <v>0</v>
      </c>
      <c r="D88" t="s">
        <v>33</v>
      </c>
      <c r="E88">
        <f t="shared" si="4"/>
        <v>334</v>
      </c>
      <c r="F88" s="1">
        <f t="shared" si="6"/>
        <v>0.34647302904564314</v>
      </c>
      <c r="I88" s="1"/>
    </row>
    <row r="89" spans="1:9" x14ac:dyDescent="0.35">
      <c r="A89" t="s">
        <v>61</v>
      </c>
      <c r="B89">
        <f t="shared" si="3"/>
        <v>0</v>
      </c>
      <c r="D89" t="s">
        <v>61</v>
      </c>
      <c r="E89">
        <f t="shared" si="4"/>
        <v>0</v>
      </c>
      <c r="F89" s="1">
        <f t="shared" si="6"/>
        <v>0</v>
      </c>
      <c r="I89" s="1"/>
    </row>
    <row r="90" spans="1:9" x14ac:dyDescent="0.35">
      <c r="A90" t="s">
        <v>36</v>
      </c>
      <c r="B90">
        <f t="shared" si="3"/>
        <v>0</v>
      </c>
      <c r="D90" t="s">
        <v>36</v>
      </c>
      <c r="E90">
        <f t="shared" si="4"/>
        <v>5</v>
      </c>
      <c r="F90" s="1">
        <f t="shared" si="6"/>
        <v>5.1867219917012446E-3</v>
      </c>
      <c r="I90" s="1"/>
    </row>
    <row r="91" spans="1:9" x14ac:dyDescent="0.35">
      <c r="A91" t="s">
        <v>34</v>
      </c>
      <c r="B91">
        <f t="shared" si="3"/>
        <v>0</v>
      </c>
      <c r="D91" t="s">
        <v>34</v>
      </c>
      <c r="E91">
        <f t="shared" si="4"/>
        <v>168</v>
      </c>
      <c r="F91" s="1">
        <f t="shared" si="6"/>
        <v>0.17427385892116182</v>
      </c>
      <c r="I91" s="1"/>
    </row>
    <row r="92" spans="1:9" x14ac:dyDescent="0.35">
      <c r="A92" t="s">
        <v>62</v>
      </c>
      <c r="B92">
        <f t="shared" si="3"/>
        <v>0</v>
      </c>
      <c r="D92" t="s">
        <v>62</v>
      </c>
      <c r="E92">
        <f t="shared" si="4"/>
        <v>0</v>
      </c>
      <c r="F92" s="1">
        <f t="shared" si="6"/>
        <v>0</v>
      </c>
      <c r="I92" s="1"/>
    </row>
    <row r="93" spans="1:9" x14ac:dyDescent="0.35">
      <c r="A93" t="s">
        <v>37</v>
      </c>
      <c r="B93">
        <f t="shared" si="3"/>
        <v>0</v>
      </c>
      <c r="D93" t="s">
        <v>37</v>
      </c>
      <c r="E93">
        <f t="shared" si="4"/>
        <v>5</v>
      </c>
      <c r="F93" s="1">
        <f t="shared" si="6"/>
        <v>5.1867219917012446E-3</v>
      </c>
      <c r="I93" s="1"/>
    </row>
    <row r="94" spans="1:9" x14ac:dyDescent="0.35">
      <c r="A94" t="s">
        <v>69</v>
      </c>
      <c r="B94">
        <f>SUM(B79:B93)</f>
        <v>0</v>
      </c>
      <c r="D94" t="s">
        <v>69</v>
      </c>
      <c r="E94">
        <f>SUM(E79:E93)</f>
        <v>964</v>
      </c>
      <c r="F94" s="1">
        <f t="shared" si="6"/>
        <v>1</v>
      </c>
      <c r="G94" t="s">
        <v>69</v>
      </c>
      <c r="H94">
        <f>SUM(H79:H93)</f>
        <v>775</v>
      </c>
      <c r="I94" s="1">
        <f t="shared" si="7"/>
        <v>1</v>
      </c>
    </row>
  </sheetData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opLeftCell="A71" workbookViewId="0">
      <selection activeCell="H52" sqref="H52"/>
    </sheetView>
  </sheetViews>
  <sheetFormatPr baseColWidth="10" defaultRowHeight="14.5" x14ac:dyDescent="0.35"/>
  <cols>
    <col min="1" max="16384" width="10.90625" style="49"/>
  </cols>
  <sheetData>
    <row r="1" spans="1:8" x14ac:dyDescent="0.35">
      <c r="A1" s="49" t="s">
        <v>27</v>
      </c>
      <c r="D1" s="50" t="s">
        <v>32</v>
      </c>
      <c r="E1" s="50"/>
      <c r="G1" s="49" t="s">
        <v>43</v>
      </c>
    </row>
    <row r="2" spans="1:8" x14ac:dyDescent="0.35">
      <c r="A2" s="49" t="s">
        <v>28</v>
      </c>
      <c r="B2" s="49" t="s">
        <v>29</v>
      </c>
      <c r="D2" s="50" t="s">
        <v>28</v>
      </c>
      <c r="E2" s="50" t="s">
        <v>29</v>
      </c>
      <c r="G2" s="49" t="s">
        <v>28</v>
      </c>
      <c r="H2" s="49" t="s">
        <v>29</v>
      </c>
    </row>
    <row r="3" spans="1:8" x14ac:dyDescent="0.35">
      <c r="A3" s="49" t="s">
        <v>57</v>
      </c>
      <c r="B3" s="49">
        <v>0</v>
      </c>
      <c r="D3" s="50" t="s">
        <v>57</v>
      </c>
      <c r="E3" s="50">
        <v>0</v>
      </c>
      <c r="G3" s="49" t="s">
        <v>56</v>
      </c>
      <c r="H3" s="49">
        <v>0</v>
      </c>
    </row>
    <row r="4" spans="1:8" x14ac:dyDescent="0.35">
      <c r="A4" s="49" t="s">
        <v>58</v>
      </c>
      <c r="B4" s="49">
        <v>0</v>
      </c>
      <c r="D4" s="50" t="s">
        <v>58</v>
      </c>
      <c r="E4" s="50">
        <v>0</v>
      </c>
      <c r="G4" s="49" t="s">
        <v>52</v>
      </c>
      <c r="H4" s="49">
        <v>0</v>
      </c>
    </row>
    <row r="5" spans="1:8" x14ac:dyDescent="0.35">
      <c r="A5" s="49" t="s">
        <v>46</v>
      </c>
      <c r="B5" s="49">
        <v>0</v>
      </c>
      <c r="D5" s="50" t="s">
        <v>46</v>
      </c>
      <c r="E5" s="50">
        <v>0</v>
      </c>
      <c r="G5" s="49" t="s">
        <v>55</v>
      </c>
      <c r="H5" s="49">
        <v>0</v>
      </c>
    </row>
    <row r="6" spans="1:8" x14ac:dyDescent="0.35">
      <c r="A6" s="49" t="s">
        <v>59</v>
      </c>
      <c r="B6" s="49">
        <v>0</v>
      </c>
      <c r="D6" s="50" t="s">
        <v>59</v>
      </c>
      <c r="E6" s="50">
        <v>0</v>
      </c>
      <c r="G6" s="49" t="s">
        <v>53</v>
      </c>
      <c r="H6" s="49">
        <v>0</v>
      </c>
    </row>
    <row r="7" spans="1:8" x14ac:dyDescent="0.35">
      <c r="A7" s="49" t="s">
        <v>38</v>
      </c>
      <c r="B7" s="49">
        <v>0</v>
      </c>
      <c r="D7" s="50" t="s">
        <v>38</v>
      </c>
      <c r="E7" s="50">
        <v>78</v>
      </c>
      <c r="G7" s="49" t="s">
        <v>51</v>
      </c>
      <c r="H7" s="49">
        <v>0</v>
      </c>
    </row>
    <row r="8" spans="1:8" x14ac:dyDescent="0.35">
      <c r="A8" s="49" t="s">
        <v>39</v>
      </c>
      <c r="B8" s="49">
        <v>0</v>
      </c>
      <c r="D8" s="50" t="s">
        <v>39</v>
      </c>
      <c r="E8" s="50">
        <v>7</v>
      </c>
      <c r="G8" s="49" t="s">
        <v>54</v>
      </c>
      <c r="H8" s="49">
        <v>0</v>
      </c>
    </row>
    <row r="9" spans="1:8" x14ac:dyDescent="0.35">
      <c r="A9" s="49" t="s">
        <v>60</v>
      </c>
      <c r="B9" s="49">
        <v>0</v>
      </c>
      <c r="D9" s="50" t="s">
        <v>60</v>
      </c>
      <c r="E9" s="50">
        <v>0</v>
      </c>
    </row>
    <row r="10" spans="1:8" x14ac:dyDescent="0.35">
      <c r="A10" s="49" t="s">
        <v>41</v>
      </c>
      <c r="B10" s="49">
        <v>0</v>
      </c>
      <c r="D10" s="50" t="s">
        <v>41</v>
      </c>
      <c r="E10" s="50">
        <v>0</v>
      </c>
    </row>
    <row r="11" spans="1:8" x14ac:dyDescent="0.35">
      <c r="A11" s="49" t="s">
        <v>35</v>
      </c>
      <c r="B11" s="49">
        <v>0</v>
      </c>
      <c r="D11" s="50" t="s">
        <v>35</v>
      </c>
      <c r="E11" s="50">
        <v>80</v>
      </c>
    </row>
    <row r="12" spans="1:8" x14ac:dyDescent="0.35">
      <c r="A12" s="49" t="s">
        <v>33</v>
      </c>
      <c r="B12" s="49">
        <v>0</v>
      </c>
      <c r="D12" s="50" t="s">
        <v>33</v>
      </c>
      <c r="E12" s="50">
        <v>153</v>
      </c>
    </row>
    <row r="13" spans="1:8" x14ac:dyDescent="0.35">
      <c r="A13" s="49" t="s">
        <v>61</v>
      </c>
      <c r="B13" s="49">
        <v>0</v>
      </c>
      <c r="D13" s="50" t="s">
        <v>61</v>
      </c>
      <c r="E13" s="50">
        <v>0</v>
      </c>
    </row>
    <row r="14" spans="1:8" x14ac:dyDescent="0.35">
      <c r="A14" s="49" t="s">
        <v>36</v>
      </c>
      <c r="B14" s="49">
        <v>0</v>
      </c>
      <c r="D14" s="50" t="s">
        <v>36</v>
      </c>
      <c r="E14" s="50">
        <v>0</v>
      </c>
    </row>
    <row r="15" spans="1:8" x14ac:dyDescent="0.35">
      <c r="A15" s="49" t="s">
        <v>34</v>
      </c>
      <c r="B15" s="49">
        <v>0</v>
      </c>
      <c r="D15" s="50" t="s">
        <v>34</v>
      </c>
      <c r="E15" s="50">
        <v>139</v>
      </c>
    </row>
    <row r="16" spans="1:8" x14ac:dyDescent="0.35">
      <c r="A16" s="49" t="s">
        <v>62</v>
      </c>
      <c r="B16" s="49">
        <v>0</v>
      </c>
      <c r="D16" s="50" t="s">
        <v>62</v>
      </c>
      <c r="E16" s="50">
        <v>0</v>
      </c>
    </row>
    <row r="17" spans="1:8" x14ac:dyDescent="0.35">
      <c r="A17" s="49" t="s">
        <v>37</v>
      </c>
      <c r="B17" s="49">
        <v>0</v>
      </c>
      <c r="D17" s="50" t="s">
        <v>37</v>
      </c>
      <c r="E17" s="50">
        <v>0</v>
      </c>
    </row>
    <row r="18" spans="1:8" x14ac:dyDescent="0.35">
      <c r="A18" s="49" t="s">
        <v>69</v>
      </c>
      <c r="B18" s="49">
        <f>SUM(B3:B17)</f>
        <v>0</v>
      </c>
      <c r="D18" s="49" t="s">
        <v>69</v>
      </c>
      <c r="E18" s="49">
        <f>SUM(E3:E17)</f>
        <v>457</v>
      </c>
      <c r="G18" s="49" t="s">
        <v>69</v>
      </c>
      <c r="H18" s="49">
        <f>SUM(H3:H17)</f>
        <v>0</v>
      </c>
    </row>
    <row r="20" spans="1:8" x14ac:dyDescent="0.35">
      <c r="A20" s="49" t="s">
        <v>30</v>
      </c>
      <c r="D20" s="51" t="s">
        <v>40</v>
      </c>
      <c r="E20" s="51"/>
      <c r="G20" s="49" t="s">
        <v>44</v>
      </c>
    </row>
    <row r="21" spans="1:8" x14ac:dyDescent="0.35">
      <c r="A21" s="49" t="s">
        <v>28</v>
      </c>
      <c r="B21" s="49" t="s">
        <v>29</v>
      </c>
      <c r="D21" s="51" t="s">
        <v>28</v>
      </c>
      <c r="E21" s="51" t="s">
        <v>29</v>
      </c>
      <c r="G21" s="49" t="s">
        <v>28</v>
      </c>
      <c r="H21" s="49" t="s">
        <v>29</v>
      </c>
    </row>
    <row r="22" spans="1:8" x14ac:dyDescent="0.35">
      <c r="A22" s="49" t="s">
        <v>57</v>
      </c>
      <c r="B22" s="49">
        <v>0</v>
      </c>
      <c r="D22" s="51" t="s">
        <v>57</v>
      </c>
      <c r="E22" s="51">
        <v>0</v>
      </c>
      <c r="G22" s="49" t="s">
        <v>56</v>
      </c>
      <c r="H22" s="49">
        <v>0</v>
      </c>
    </row>
    <row r="23" spans="1:8" x14ac:dyDescent="0.35">
      <c r="A23" s="49" t="s">
        <v>58</v>
      </c>
      <c r="B23" s="49">
        <v>0</v>
      </c>
      <c r="D23" s="51" t="s">
        <v>58</v>
      </c>
      <c r="E23" s="51">
        <v>0</v>
      </c>
      <c r="G23" s="49" t="s">
        <v>52</v>
      </c>
      <c r="H23" s="49">
        <v>0</v>
      </c>
    </row>
    <row r="24" spans="1:8" x14ac:dyDescent="0.35">
      <c r="A24" s="49" t="s">
        <v>46</v>
      </c>
      <c r="B24" s="49">
        <v>0</v>
      </c>
      <c r="D24" s="51" t="s">
        <v>46</v>
      </c>
      <c r="E24" s="51">
        <v>0</v>
      </c>
      <c r="G24" s="49" t="s">
        <v>55</v>
      </c>
      <c r="H24" s="49">
        <v>0</v>
      </c>
    </row>
    <row r="25" spans="1:8" x14ac:dyDescent="0.35">
      <c r="A25" s="49" t="s">
        <v>59</v>
      </c>
      <c r="B25" s="49">
        <v>0</v>
      </c>
      <c r="D25" s="51" t="s">
        <v>59</v>
      </c>
      <c r="E25" s="51">
        <v>0</v>
      </c>
      <c r="G25" s="49" t="s">
        <v>53</v>
      </c>
      <c r="H25" s="49">
        <v>0</v>
      </c>
    </row>
    <row r="26" spans="1:8" x14ac:dyDescent="0.35">
      <c r="A26" s="49" t="s">
        <v>38</v>
      </c>
      <c r="B26" s="49">
        <v>0</v>
      </c>
      <c r="D26" s="51" t="s">
        <v>38</v>
      </c>
      <c r="E26" s="51">
        <v>36</v>
      </c>
      <c r="G26" s="49" t="s">
        <v>51</v>
      </c>
      <c r="H26" s="49">
        <v>0</v>
      </c>
    </row>
    <row r="27" spans="1:8" x14ac:dyDescent="0.35">
      <c r="A27" s="49" t="s">
        <v>39</v>
      </c>
      <c r="B27" s="49">
        <v>0</v>
      </c>
      <c r="D27" s="51" t="s">
        <v>39</v>
      </c>
      <c r="E27" s="51">
        <v>1</v>
      </c>
      <c r="G27" s="49" t="s">
        <v>54</v>
      </c>
      <c r="H27" s="49">
        <v>0</v>
      </c>
    </row>
    <row r="28" spans="1:8" x14ac:dyDescent="0.35">
      <c r="A28" s="49" t="s">
        <v>60</v>
      </c>
      <c r="B28" s="49">
        <v>0</v>
      </c>
      <c r="D28" s="51" t="s">
        <v>60</v>
      </c>
      <c r="E28" s="51">
        <v>0</v>
      </c>
    </row>
    <row r="29" spans="1:8" x14ac:dyDescent="0.35">
      <c r="A29" s="49" t="s">
        <v>41</v>
      </c>
      <c r="B29" s="49">
        <v>0</v>
      </c>
      <c r="D29" s="51" t="s">
        <v>41</v>
      </c>
      <c r="E29" s="51">
        <v>0</v>
      </c>
    </row>
    <row r="30" spans="1:8" x14ac:dyDescent="0.35">
      <c r="A30" s="49" t="s">
        <v>35</v>
      </c>
      <c r="B30" s="49">
        <v>0</v>
      </c>
      <c r="D30" s="51" t="s">
        <v>35</v>
      </c>
      <c r="E30" s="51">
        <v>22</v>
      </c>
    </row>
    <row r="31" spans="1:8" x14ac:dyDescent="0.35">
      <c r="A31" s="49" t="s">
        <v>33</v>
      </c>
      <c r="B31" s="49">
        <v>0</v>
      </c>
      <c r="D31" s="51" t="s">
        <v>33</v>
      </c>
      <c r="E31" s="51">
        <v>51</v>
      </c>
    </row>
    <row r="32" spans="1:8" x14ac:dyDescent="0.35">
      <c r="A32" s="49" t="s">
        <v>61</v>
      </c>
      <c r="B32" s="49">
        <v>0</v>
      </c>
      <c r="D32" s="51" t="s">
        <v>61</v>
      </c>
      <c r="E32" s="51">
        <v>0</v>
      </c>
    </row>
    <row r="33" spans="1:8" x14ac:dyDescent="0.35">
      <c r="A33" s="49" t="s">
        <v>36</v>
      </c>
      <c r="B33" s="49">
        <v>0</v>
      </c>
      <c r="D33" s="51" t="s">
        <v>36</v>
      </c>
      <c r="E33" s="51">
        <v>0</v>
      </c>
    </row>
    <row r="34" spans="1:8" x14ac:dyDescent="0.35">
      <c r="A34" s="49" t="s">
        <v>34</v>
      </c>
      <c r="B34" s="49">
        <v>0</v>
      </c>
      <c r="D34" s="51" t="s">
        <v>34</v>
      </c>
      <c r="E34" s="51">
        <v>10</v>
      </c>
    </row>
    <row r="35" spans="1:8" x14ac:dyDescent="0.35">
      <c r="A35" s="49" t="s">
        <v>62</v>
      </c>
      <c r="B35" s="49">
        <v>0</v>
      </c>
      <c r="D35" s="51" t="s">
        <v>62</v>
      </c>
      <c r="E35" s="51">
        <v>0</v>
      </c>
    </row>
    <row r="36" spans="1:8" x14ac:dyDescent="0.35">
      <c r="A36" s="49" t="s">
        <v>37</v>
      </c>
      <c r="B36" s="49">
        <v>0</v>
      </c>
      <c r="D36" s="51" t="s">
        <v>37</v>
      </c>
      <c r="E36" s="51">
        <v>2</v>
      </c>
    </row>
    <row r="37" spans="1:8" x14ac:dyDescent="0.35">
      <c r="A37" s="49" t="s">
        <v>69</v>
      </c>
      <c r="B37" s="49">
        <f>SUM(B22:B36)</f>
        <v>0</v>
      </c>
      <c r="D37" s="49" t="s">
        <v>69</v>
      </c>
      <c r="E37" s="49">
        <f>SUM(E22:E36)</f>
        <v>122</v>
      </c>
      <c r="G37" s="49" t="s">
        <v>69</v>
      </c>
      <c r="H37" s="49">
        <f>SUM(H22:H36)</f>
        <v>0</v>
      </c>
    </row>
    <row r="39" spans="1:8" x14ac:dyDescent="0.35">
      <c r="A39" s="49" t="s">
        <v>31</v>
      </c>
      <c r="D39" s="52" t="s">
        <v>42</v>
      </c>
      <c r="E39" s="52"/>
      <c r="G39" s="49" t="s">
        <v>45</v>
      </c>
    </row>
    <row r="40" spans="1:8" x14ac:dyDescent="0.35">
      <c r="A40" s="49" t="s">
        <v>28</v>
      </c>
      <c r="B40" s="49" t="s">
        <v>29</v>
      </c>
      <c r="D40" s="52" t="s">
        <v>28</v>
      </c>
      <c r="E40" s="52" t="s">
        <v>29</v>
      </c>
      <c r="G40" s="49" t="s">
        <v>28</v>
      </c>
      <c r="H40" s="49" t="s">
        <v>29</v>
      </c>
    </row>
    <row r="41" spans="1:8" x14ac:dyDescent="0.35">
      <c r="A41" s="49" t="s">
        <v>57</v>
      </c>
      <c r="B41" s="49">
        <v>0</v>
      </c>
      <c r="D41" s="52" t="s">
        <v>57</v>
      </c>
      <c r="E41" s="52">
        <v>0</v>
      </c>
      <c r="G41" s="49" t="s">
        <v>56</v>
      </c>
      <c r="H41" s="49">
        <v>0</v>
      </c>
    </row>
    <row r="42" spans="1:8" x14ac:dyDescent="0.35">
      <c r="A42" s="49" t="s">
        <v>58</v>
      </c>
      <c r="B42" s="49">
        <v>0</v>
      </c>
      <c r="D42" s="52" t="s">
        <v>58</v>
      </c>
      <c r="E42" s="52">
        <v>0</v>
      </c>
      <c r="G42" s="49" t="s">
        <v>52</v>
      </c>
      <c r="H42" s="49">
        <v>0</v>
      </c>
    </row>
    <row r="43" spans="1:8" x14ac:dyDescent="0.35">
      <c r="A43" s="49" t="s">
        <v>46</v>
      </c>
      <c r="B43" s="49">
        <v>0</v>
      </c>
      <c r="D43" s="52" t="s">
        <v>46</v>
      </c>
      <c r="E43" s="52">
        <v>0</v>
      </c>
      <c r="G43" s="49" t="s">
        <v>55</v>
      </c>
      <c r="H43" s="49">
        <v>0</v>
      </c>
    </row>
    <row r="44" spans="1:8" x14ac:dyDescent="0.35">
      <c r="A44" s="49" t="s">
        <v>59</v>
      </c>
      <c r="B44" s="49">
        <v>0</v>
      </c>
      <c r="D44" s="52" t="s">
        <v>59</v>
      </c>
      <c r="E44" s="52">
        <v>0</v>
      </c>
      <c r="G44" s="49" t="s">
        <v>53</v>
      </c>
      <c r="H44" s="49">
        <v>0</v>
      </c>
    </row>
    <row r="45" spans="1:8" x14ac:dyDescent="0.35">
      <c r="A45" s="49" t="s">
        <v>38</v>
      </c>
      <c r="B45" s="49">
        <v>0</v>
      </c>
      <c r="D45" s="52" t="s">
        <v>38</v>
      </c>
      <c r="E45" s="52">
        <v>92</v>
      </c>
      <c r="G45" s="49" t="s">
        <v>51</v>
      </c>
      <c r="H45" s="49">
        <v>0</v>
      </c>
    </row>
    <row r="46" spans="1:8" x14ac:dyDescent="0.35">
      <c r="A46" s="49" t="s">
        <v>39</v>
      </c>
      <c r="B46" s="49">
        <v>0</v>
      </c>
      <c r="D46" s="52" t="s">
        <v>39</v>
      </c>
      <c r="E46" s="52">
        <v>24</v>
      </c>
      <c r="G46" s="49" t="s">
        <v>54</v>
      </c>
      <c r="H46" s="49">
        <v>0</v>
      </c>
    </row>
    <row r="47" spans="1:8" x14ac:dyDescent="0.35">
      <c r="A47" s="49" t="s">
        <v>60</v>
      </c>
      <c r="B47" s="49">
        <v>0</v>
      </c>
      <c r="D47" s="52" t="s">
        <v>60</v>
      </c>
      <c r="E47" s="52">
        <v>0</v>
      </c>
    </row>
    <row r="48" spans="1:8" x14ac:dyDescent="0.35">
      <c r="A48" s="49" t="s">
        <v>41</v>
      </c>
      <c r="B48" s="49">
        <v>0</v>
      </c>
      <c r="D48" s="52" t="s">
        <v>41</v>
      </c>
      <c r="E48" s="52">
        <v>1</v>
      </c>
    </row>
    <row r="49" spans="1:8" x14ac:dyDescent="0.35">
      <c r="A49" s="49" t="s">
        <v>35</v>
      </c>
      <c r="B49" s="49">
        <v>0</v>
      </c>
      <c r="D49" s="52" t="s">
        <v>35</v>
      </c>
      <c r="E49" s="52">
        <v>145</v>
      </c>
    </row>
    <row r="50" spans="1:8" x14ac:dyDescent="0.35">
      <c r="A50" s="49" t="s">
        <v>33</v>
      </c>
      <c r="B50" s="49">
        <v>0</v>
      </c>
      <c r="D50" s="52" t="s">
        <v>33</v>
      </c>
      <c r="E50" s="52">
        <v>198</v>
      </c>
    </row>
    <row r="51" spans="1:8" x14ac:dyDescent="0.35">
      <c r="A51" s="49" t="s">
        <v>61</v>
      </c>
      <c r="B51" s="49">
        <v>0</v>
      </c>
      <c r="D51" s="52" t="s">
        <v>61</v>
      </c>
      <c r="E51" s="52">
        <v>0</v>
      </c>
    </row>
    <row r="52" spans="1:8" x14ac:dyDescent="0.35">
      <c r="A52" s="49" t="s">
        <v>36</v>
      </c>
      <c r="B52" s="49">
        <v>0</v>
      </c>
      <c r="D52" s="52" t="s">
        <v>36</v>
      </c>
      <c r="E52" s="52">
        <v>0</v>
      </c>
    </row>
    <row r="53" spans="1:8" x14ac:dyDescent="0.35">
      <c r="A53" s="49" t="s">
        <v>34</v>
      </c>
      <c r="B53" s="49">
        <v>0</v>
      </c>
      <c r="D53" s="52" t="s">
        <v>34</v>
      </c>
      <c r="E53" s="52">
        <v>36</v>
      </c>
    </row>
    <row r="54" spans="1:8" x14ac:dyDescent="0.35">
      <c r="A54" s="49" t="s">
        <v>62</v>
      </c>
      <c r="B54" s="49">
        <v>0</v>
      </c>
      <c r="D54" s="52" t="s">
        <v>62</v>
      </c>
      <c r="E54" s="52">
        <v>0</v>
      </c>
    </row>
    <row r="55" spans="1:8" x14ac:dyDescent="0.35">
      <c r="A55" s="49" t="s">
        <v>37</v>
      </c>
      <c r="B55" s="49">
        <v>0</v>
      </c>
      <c r="D55" s="52" t="s">
        <v>37</v>
      </c>
      <c r="E55" s="52">
        <v>3</v>
      </c>
    </row>
    <row r="56" spans="1:8" x14ac:dyDescent="0.35">
      <c r="A56" s="49" t="s">
        <v>69</v>
      </c>
      <c r="B56" s="49">
        <f>SUM(B41:B55)</f>
        <v>0</v>
      </c>
      <c r="D56" s="49" t="s">
        <v>69</v>
      </c>
      <c r="E56" s="49">
        <f>SUM(E41:E55)</f>
        <v>499</v>
      </c>
      <c r="G56" s="49" t="s">
        <v>69</v>
      </c>
      <c r="H56" s="49">
        <f>SUM(H41:H55)</f>
        <v>0</v>
      </c>
    </row>
    <row r="58" spans="1:8" x14ac:dyDescent="0.35">
      <c r="A58" s="49" t="s">
        <v>63</v>
      </c>
      <c r="D58" s="49" t="s">
        <v>64</v>
      </c>
      <c r="G58" s="49" t="s">
        <v>65</v>
      </c>
    </row>
    <row r="59" spans="1:8" x14ac:dyDescent="0.35">
      <c r="A59" s="49" t="s">
        <v>28</v>
      </c>
      <c r="B59" s="49" t="s">
        <v>29</v>
      </c>
      <c r="D59" s="49" t="s">
        <v>28</v>
      </c>
      <c r="E59" s="49" t="s">
        <v>29</v>
      </c>
      <c r="G59" s="49" t="s">
        <v>28</v>
      </c>
      <c r="H59" s="49" t="s">
        <v>29</v>
      </c>
    </row>
    <row r="60" spans="1:8" x14ac:dyDescent="0.35">
      <c r="A60" s="49" t="s">
        <v>57</v>
      </c>
      <c r="B60" s="49">
        <f t="shared" ref="B60:B74" si="0">B3+B22</f>
        <v>0</v>
      </c>
      <c r="D60" s="49" t="s">
        <v>57</v>
      </c>
      <c r="E60" s="49">
        <f t="shared" ref="E60:E74" si="1">E3+E22</f>
        <v>0</v>
      </c>
      <c r="G60" s="49" t="s">
        <v>56</v>
      </c>
      <c r="H60" s="49">
        <f t="shared" ref="H60:H65" si="2">H3+H22</f>
        <v>0</v>
      </c>
    </row>
    <row r="61" spans="1:8" x14ac:dyDescent="0.35">
      <c r="A61" s="49" t="s">
        <v>58</v>
      </c>
      <c r="B61" s="49">
        <f t="shared" si="0"/>
        <v>0</v>
      </c>
      <c r="D61" s="49" t="s">
        <v>58</v>
      </c>
      <c r="E61" s="49">
        <f t="shared" si="1"/>
        <v>0</v>
      </c>
      <c r="G61" s="49" t="s">
        <v>52</v>
      </c>
      <c r="H61" s="49">
        <f t="shared" si="2"/>
        <v>0</v>
      </c>
    </row>
    <row r="62" spans="1:8" x14ac:dyDescent="0.35">
      <c r="A62" s="49" t="s">
        <v>46</v>
      </c>
      <c r="B62" s="49">
        <f t="shared" si="0"/>
        <v>0</v>
      </c>
      <c r="D62" s="49" t="s">
        <v>46</v>
      </c>
      <c r="E62" s="49">
        <f t="shared" si="1"/>
        <v>0</v>
      </c>
      <c r="G62" s="49" t="s">
        <v>55</v>
      </c>
      <c r="H62" s="49">
        <f t="shared" si="2"/>
        <v>0</v>
      </c>
    </row>
    <row r="63" spans="1:8" x14ac:dyDescent="0.35">
      <c r="A63" s="49" t="s">
        <v>59</v>
      </c>
      <c r="B63" s="49">
        <f t="shared" si="0"/>
        <v>0</v>
      </c>
      <c r="D63" s="49" t="s">
        <v>59</v>
      </c>
      <c r="E63" s="49">
        <f t="shared" si="1"/>
        <v>0</v>
      </c>
      <c r="G63" s="49" t="s">
        <v>53</v>
      </c>
      <c r="H63" s="49">
        <f t="shared" si="2"/>
        <v>0</v>
      </c>
    </row>
    <row r="64" spans="1:8" x14ac:dyDescent="0.35">
      <c r="A64" s="49" t="s">
        <v>38</v>
      </c>
      <c r="B64" s="49">
        <f t="shared" si="0"/>
        <v>0</v>
      </c>
      <c r="D64" s="49" t="s">
        <v>38</v>
      </c>
      <c r="E64" s="49">
        <f t="shared" si="1"/>
        <v>114</v>
      </c>
      <c r="G64" s="49" t="s">
        <v>51</v>
      </c>
      <c r="H64" s="49">
        <f t="shared" si="2"/>
        <v>0</v>
      </c>
    </row>
    <row r="65" spans="1:9" x14ac:dyDescent="0.35">
      <c r="A65" s="49" t="s">
        <v>39</v>
      </c>
      <c r="B65" s="49">
        <f t="shared" si="0"/>
        <v>0</v>
      </c>
      <c r="D65" s="49" t="s">
        <v>39</v>
      </c>
      <c r="E65" s="49">
        <f t="shared" si="1"/>
        <v>8</v>
      </c>
      <c r="G65" s="49" t="s">
        <v>54</v>
      </c>
      <c r="H65" s="49">
        <f t="shared" si="2"/>
        <v>0</v>
      </c>
    </row>
    <row r="66" spans="1:9" x14ac:dyDescent="0.35">
      <c r="A66" s="49" t="s">
        <v>60</v>
      </c>
      <c r="B66" s="49">
        <f t="shared" si="0"/>
        <v>0</v>
      </c>
      <c r="D66" s="49" t="s">
        <v>60</v>
      </c>
      <c r="E66" s="49">
        <f t="shared" si="1"/>
        <v>0</v>
      </c>
    </row>
    <row r="67" spans="1:9" x14ac:dyDescent="0.35">
      <c r="A67" s="49" t="s">
        <v>41</v>
      </c>
      <c r="B67" s="49">
        <f t="shared" si="0"/>
        <v>0</v>
      </c>
      <c r="D67" s="49" t="s">
        <v>41</v>
      </c>
      <c r="E67" s="49">
        <f t="shared" si="1"/>
        <v>0</v>
      </c>
    </row>
    <row r="68" spans="1:9" x14ac:dyDescent="0.35">
      <c r="A68" s="49" t="s">
        <v>35</v>
      </c>
      <c r="B68" s="49">
        <f t="shared" si="0"/>
        <v>0</v>
      </c>
      <c r="D68" s="49" t="s">
        <v>35</v>
      </c>
      <c r="E68" s="49">
        <f t="shared" si="1"/>
        <v>102</v>
      </c>
    </row>
    <row r="69" spans="1:9" x14ac:dyDescent="0.35">
      <c r="A69" s="49" t="s">
        <v>33</v>
      </c>
      <c r="B69" s="49">
        <f t="shared" si="0"/>
        <v>0</v>
      </c>
      <c r="D69" s="49" t="s">
        <v>33</v>
      </c>
      <c r="E69" s="49">
        <f t="shared" si="1"/>
        <v>204</v>
      </c>
    </row>
    <row r="70" spans="1:9" x14ac:dyDescent="0.35">
      <c r="A70" s="49" t="s">
        <v>61</v>
      </c>
      <c r="B70" s="49">
        <f t="shared" si="0"/>
        <v>0</v>
      </c>
      <c r="D70" s="49" t="s">
        <v>61</v>
      </c>
      <c r="E70" s="49">
        <f t="shared" si="1"/>
        <v>0</v>
      </c>
    </row>
    <row r="71" spans="1:9" x14ac:dyDescent="0.35">
      <c r="A71" s="49" t="s">
        <v>36</v>
      </c>
      <c r="B71" s="49">
        <f t="shared" si="0"/>
        <v>0</v>
      </c>
      <c r="D71" s="49" t="s">
        <v>36</v>
      </c>
      <c r="E71" s="49">
        <f t="shared" si="1"/>
        <v>0</v>
      </c>
    </row>
    <row r="72" spans="1:9" x14ac:dyDescent="0.35">
      <c r="A72" s="49" t="s">
        <v>34</v>
      </c>
      <c r="B72" s="49">
        <f t="shared" si="0"/>
        <v>0</v>
      </c>
      <c r="D72" s="49" t="s">
        <v>34</v>
      </c>
      <c r="E72" s="49">
        <f t="shared" si="1"/>
        <v>149</v>
      </c>
    </row>
    <row r="73" spans="1:9" x14ac:dyDescent="0.35">
      <c r="A73" s="49" t="s">
        <v>62</v>
      </c>
      <c r="B73" s="49">
        <f t="shared" si="0"/>
        <v>0</v>
      </c>
      <c r="D73" s="49" t="s">
        <v>62</v>
      </c>
      <c r="E73" s="49">
        <f t="shared" si="1"/>
        <v>0</v>
      </c>
    </row>
    <row r="74" spans="1:9" x14ac:dyDescent="0.35">
      <c r="A74" s="49" t="s">
        <v>37</v>
      </c>
      <c r="B74" s="49">
        <f t="shared" si="0"/>
        <v>0</v>
      </c>
      <c r="D74" s="49" t="s">
        <v>37</v>
      </c>
      <c r="E74" s="49">
        <f t="shared" si="1"/>
        <v>2</v>
      </c>
    </row>
    <row r="75" spans="1:9" x14ac:dyDescent="0.35">
      <c r="A75" s="49" t="s">
        <v>69</v>
      </c>
      <c r="B75" s="49">
        <f>SUM(B60:B74)</f>
        <v>0</v>
      </c>
      <c r="D75" s="49" t="s">
        <v>69</v>
      </c>
      <c r="E75" s="49">
        <f>SUM(E60:E74)</f>
        <v>579</v>
      </c>
      <c r="G75" s="49" t="s">
        <v>69</v>
      </c>
      <c r="H75" s="49">
        <f>SUM(H60:H74)</f>
        <v>0</v>
      </c>
    </row>
    <row r="77" spans="1:9" x14ac:dyDescent="0.35">
      <c r="A77" s="49" t="s">
        <v>66</v>
      </c>
      <c r="D77" s="49" t="s">
        <v>67</v>
      </c>
      <c r="G77" s="49" t="s">
        <v>68</v>
      </c>
    </row>
    <row r="78" spans="1:9" x14ac:dyDescent="0.35">
      <c r="A78" s="49" t="s">
        <v>28</v>
      </c>
      <c r="B78" s="49" t="s">
        <v>29</v>
      </c>
      <c r="D78" s="49" t="s">
        <v>28</v>
      </c>
      <c r="E78" s="49" t="s">
        <v>29</v>
      </c>
      <c r="G78" s="49" t="s">
        <v>28</v>
      </c>
      <c r="H78" s="49" t="s">
        <v>29</v>
      </c>
    </row>
    <row r="79" spans="1:9" x14ac:dyDescent="0.35">
      <c r="A79" s="49" t="s">
        <v>57</v>
      </c>
      <c r="B79" s="49">
        <f t="shared" ref="B79:B93" si="3">B41+B60</f>
        <v>0</v>
      </c>
      <c r="D79" s="49" t="s">
        <v>57</v>
      </c>
      <c r="E79" s="49">
        <f t="shared" ref="E79:E93" si="4">E41+E60</f>
        <v>0</v>
      </c>
      <c r="F79" s="25">
        <f>E79/E$94</f>
        <v>0</v>
      </c>
      <c r="G79" s="49" t="s">
        <v>56</v>
      </c>
      <c r="H79" s="49">
        <f t="shared" ref="H79:H84" si="5">H41+H60</f>
        <v>0</v>
      </c>
      <c r="I79" s="25"/>
    </row>
    <row r="80" spans="1:9" x14ac:dyDescent="0.35">
      <c r="A80" s="49" t="s">
        <v>58</v>
      </c>
      <c r="B80" s="49">
        <f t="shared" si="3"/>
        <v>0</v>
      </c>
      <c r="D80" s="49" t="s">
        <v>58</v>
      </c>
      <c r="E80" s="49">
        <f t="shared" si="4"/>
        <v>0</v>
      </c>
      <c r="F80" s="25">
        <f t="shared" ref="F80:F94" si="6">E80/E$94</f>
        <v>0</v>
      </c>
      <c r="G80" s="49" t="s">
        <v>52</v>
      </c>
      <c r="H80" s="49">
        <f t="shared" si="5"/>
        <v>0</v>
      </c>
      <c r="I80" s="25"/>
    </row>
    <row r="81" spans="1:9" x14ac:dyDescent="0.35">
      <c r="A81" s="49" t="s">
        <v>46</v>
      </c>
      <c r="B81" s="49">
        <f t="shared" si="3"/>
        <v>0</v>
      </c>
      <c r="D81" s="49" t="s">
        <v>46</v>
      </c>
      <c r="E81" s="49">
        <f t="shared" si="4"/>
        <v>0</v>
      </c>
      <c r="F81" s="25">
        <f t="shared" si="6"/>
        <v>0</v>
      </c>
      <c r="G81" s="49" t="s">
        <v>55</v>
      </c>
      <c r="H81" s="49">
        <f t="shared" si="5"/>
        <v>0</v>
      </c>
      <c r="I81" s="25"/>
    </row>
    <row r="82" spans="1:9" x14ac:dyDescent="0.35">
      <c r="A82" s="49" t="s">
        <v>59</v>
      </c>
      <c r="B82" s="49">
        <f t="shared" si="3"/>
        <v>0</v>
      </c>
      <c r="D82" s="49" t="s">
        <v>59</v>
      </c>
      <c r="E82" s="49">
        <f t="shared" si="4"/>
        <v>0</v>
      </c>
      <c r="F82" s="25">
        <f t="shared" si="6"/>
        <v>0</v>
      </c>
      <c r="G82" s="49" t="s">
        <v>53</v>
      </c>
      <c r="H82" s="49">
        <f t="shared" si="5"/>
        <v>0</v>
      </c>
      <c r="I82" s="25"/>
    </row>
    <row r="83" spans="1:9" x14ac:dyDescent="0.35">
      <c r="A83" s="49" t="s">
        <v>38</v>
      </c>
      <c r="B83" s="49">
        <f t="shared" si="3"/>
        <v>0</v>
      </c>
      <c r="D83" s="49" t="s">
        <v>38</v>
      </c>
      <c r="E83" s="49">
        <f t="shared" si="4"/>
        <v>206</v>
      </c>
      <c r="F83" s="25">
        <f t="shared" si="6"/>
        <v>0.19109461966604824</v>
      </c>
      <c r="G83" s="49" t="s">
        <v>51</v>
      </c>
      <c r="H83" s="49">
        <f t="shared" si="5"/>
        <v>0</v>
      </c>
      <c r="I83" s="25"/>
    </row>
    <row r="84" spans="1:9" x14ac:dyDescent="0.35">
      <c r="A84" s="49" t="s">
        <v>39</v>
      </c>
      <c r="B84" s="49">
        <f t="shared" si="3"/>
        <v>0</v>
      </c>
      <c r="D84" s="49" t="s">
        <v>39</v>
      </c>
      <c r="E84" s="49">
        <f t="shared" si="4"/>
        <v>32</v>
      </c>
      <c r="F84" s="25">
        <f t="shared" si="6"/>
        <v>2.9684601113172542E-2</v>
      </c>
      <c r="G84" s="49" t="s">
        <v>54</v>
      </c>
      <c r="H84" s="49">
        <f t="shared" si="5"/>
        <v>0</v>
      </c>
      <c r="I84" s="25"/>
    </row>
    <row r="85" spans="1:9" x14ac:dyDescent="0.35">
      <c r="A85" s="49" t="s">
        <v>60</v>
      </c>
      <c r="B85" s="49">
        <f t="shared" si="3"/>
        <v>0</v>
      </c>
      <c r="D85" s="49" t="s">
        <v>60</v>
      </c>
      <c r="E85" s="49">
        <f t="shared" si="4"/>
        <v>0</v>
      </c>
      <c r="F85" s="25">
        <f t="shared" si="6"/>
        <v>0</v>
      </c>
      <c r="I85" s="25"/>
    </row>
    <row r="86" spans="1:9" x14ac:dyDescent="0.35">
      <c r="A86" s="49" t="s">
        <v>41</v>
      </c>
      <c r="B86" s="49">
        <f t="shared" si="3"/>
        <v>0</v>
      </c>
      <c r="D86" s="49" t="s">
        <v>41</v>
      </c>
      <c r="E86" s="49">
        <f t="shared" si="4"/>
        <v>1</v>
      </c>
      <c r="F86" s="25">
        <f t="shared" si="6"/>
        <v>9.2764378478664194E-4</v>
      </c>
      <c r="I86" s="25"/>
    </row>
    <row r="87" spans="1:9" x14ac:dyDescent="0.35">
      <c r="A87" s="49" t="s">
        <v>35</v>
      </c>
      <c r="B87" s="49">
        <f t="shared" si="3"/>
        <v>0</v>
      </c>
      <c r="D87" s="49" t="s">
        <v>35</v>
      </c>
      <c r="E87" s="49">
        <f t="shared" si="4"/>
        <v>247</v>
      </c>
      <c r="F87" s="25">
        <f t="shared" si="6"/>
        <v>0.22912801484230055</v>
      </c>
      <c r="I87" s="25"/>
    </row>
    <row r="88" spans="1:9" x14ac:dyDescent="0.35">
      <c r="A88" s="49" t="s">
        <v>33</v>
      </c>
      <c r="B88" s="49">
        <f t="shared" si="3"/>
        <v>0</v>
      </c>
      <c r="D88" s="49" t="s">
        <v>33</v>
      </c>
      <c r="E88" s="49">
        <f t="shared" si="4"/>
        <v>402</v>
      </c>
      <c r="F88" s="25">
        <f t="shared" si="6"/>
        <v>0.37291280148423006</v>
      </c>
      <c r="I88" s="25"/>
    </row>
    <row r="89" spans="1:9" x14ac:dyDescent="0.35">
      <c r="A89" s="49" t="s">
        <v>61</v>
      </c>
      <c r="B89" s="49">
        <f t="shared" si="3"/>
        <v>0</v>
      </c>
      <c r="D89" s="49" t="s">
        <v>61</v>
      </c>
      <c r="E89" s="49">
        <f t="shared" si="4"/>
        <v>0</v>
      </c>
      <c r="F89" s="25">
        <f t="shared" si="6"/>
        <v>0</v>
      </c>
      <c r="I89" s="25"/>
    </row>
    <row r="90" spans="1:9" x14ac:dyDescent="0.35">
      <c r="A90" s="49" t="s">
        <v>36</v>
      </c>
      <c r="B90" s="49">
        <f t="shared" si="3"/>
        <v>0</v>
      </c>
      <c r="D90" s="49" t="s">
        <v>36</v>
      </c>
      <c r="E90" s="49">
        <f t="shared" si="4"/>
        <v>0</v>
      </c>
      <c r="F90" s="25">
        <f t="shared" si="6"/>
        <v>0</v>
      </c>
      <c r="I90" s="25"/>
    </row>
    <row r="91" spans="1:9" x14ac:dyDescent="0.35">
      <c r="A91" s="49" t="s">
        <v>34</v>
      </c>
      <c r="B91" s="49">
        <f t="shared" si="3"/>
        <v>0</v>
      </c>
      <c r="D91" s="49" t="s">
        <v>34</v>
      </c>
      <c r="E91" s="49">
        <f t="shared" si="4"/>
        <v>185</v>
      </c>
      <c r="F91" s="25">
        <f t="shared" si="6"/>
        <v>0.17161410018552875</v>
      </c>
      <c r="I91" s="25"/>
    </row>
    <row r="92" spans="1:9" x14ac:dyDescent="0.35">
      <c r="A92" s="49" t="s">
        <v>62</v>
      </c>
      <c r="B92" s="49">
        <f t="shared" si="3"/>
        <v>0</v>
      </c>
      <c r="D92" s="49" t="s">
        <v>62</v>
      </c>
      <c r="E92" s="49">
        <f t="shared" si="4"/>
        <v>0</v>
      </c>
      <c r="F92" s="25">
        <f t="shared" si="6"/>
        <v>0</v>
      </c>
      <c r="I92" s="25"/>
    </row>
    <row r="93" spans="1:9" x14ac:dyDescent="0.35">
      <c r="A93" s="49" t="s">
        <v>37</v>
      </c>
      <c r="B93" s="49">
        <f t="shared" si="3"/>
        <v>0</v>
      </c>
      <c r="D93" s="49" t="s">
        <v>37</v>
      </c>
      <c r="E93" s="49">
        <f t="shared" si="4"/>
        <v>5</v>
      </c>
      <c r="F93" s="25">
        <f t="shared" si="6"/>
        <v>4.6382189239332098E-3</v>
      </c>
      <c r="I93" s="25"/>
    </row>
    <row r="94" spans="1:9" x14ac:dyDescent="0.35">
      <c r="A94" s="49" t="s">
        <v>69</v>
      </c>
      <c r="B94" s="49">
        <f>SUM(B79:B93)</f>
        <v>0</v>
      </c>
      <c r="D94" s="49" t="s">
        <v>69</v>
      </c>
      <c r="E94" s="49">
        <f>SUM(E79:E93)</f>
        <v>1078</v>
      </c>
      <c r="F94" s="25">
        <f t="shared" si="6"/>
        <v>1</v>
      </c>
      <c r="G94" s="49" t="s">
        <v>69</v>
      </c>
      <c r="H94" s="49">
        <f>SUM(H79:H93)</f>
        <v>0</v>
      </c>
      <c r="I94" s="25"/>
    </row>
  </sheetData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opLeftCell="B72" workbookViewId="0">
      <selection activeCell="K87" sqref="K87"/>
    </sheetView>
  </sheetViews>
  <sheetFormatPr baseColWidth="10" defaultRowHeight="14.5" x14ac:dyDescent="0.35"/>
  <sheetData>
    <row r="1" spans="1:8" ht="15" x14ac:dyDescent="0.25">
      <c r="A1" s="40" t="s">
        <v>27</v>
      </c>
      <c r="B1" s="40"/>
      <c r="D1" s="40" t="s">
        <v>32</v>
      </c>
      <c r="E1" s="40"/>
      <c r="G1" s="40" t="s">
        <v>43</v>
      </c>
      <c r="H1" s="40"/>
    </row>
    <row r="2" spans="1:8" ht="15" x14ac:dyDescent="0.25">
      <c r="A2" s="40" t="s">
        <v>28</v>
      </c>
      <c r="B2" s="40" t="s">
        <v>29</v>
      </c>
      <c r="D2" s="40" t="s">
        <v>28</v>
      </c>
      <c r="E2" s="40" t="s">
        <v>29</v>
      </c>
      <c r="G2" s="40" t="s">
        <v>28</v>
      </c>
      <c r="H2" s="40" t="s">
        <v>29</v>
      </c>
    </row>
    <row r="3" spans="1:8" ht="15" x14ac:dyDescent="0.25">
      <c r="A3" s="40" t="s">
        <v>57</v>
      </c>
      <c r="B3" s="40">
        <v>0</v>
      </c>
      <c r="D3" s="40" t="s">
        <v>57</v>
      </c>
      <c r="E3" s="40">
        <v>0</v>
      </c>
      <c r="G3" s="40" t="s">
        <v>56</v>
      </c>
      <c r="H3" s="40">
        <v>0</v>
      </c>
    </row>
    <row r="4" spans="1:8" ht="15" x14ac:dyDescent="0.25">
      <c r="A4" s="40" t="s">
        <v>58</v>
      </c>
      <c r="B4" s="40">
        <v>0</v>
      </c>
      <c r="D4" s="40" t="s">
        <v>58</v>
      </c>
      <c r="E4" s="40">
        <v>0</v>
      </c>
      <c r="G4" s="40" t="s">
        <v>52</v>
      </c>
      <c r="H4" s="40">
        <v>0</v>
      </c>
    </row>
    <row r="5" spans="1:8" ht="15" x14ac:dyDescent="0.25">
      <c r="A5" s="40" t="s">
        <v>46</v>
      </c>
      <c r="B5" s="40">
        <v>0</v>
      </c>
      <c r="D5" s="40" t="s">
        <v>46</v>
      </c>
      <c r="E5" s="40">
        <v>0</v>
      </c>
      <c r="G5" s="40" t="s">
        <v>55</v>
      </c>
      <c r="H5" s="40">
        <v>0</v>
      </c>
    </row>
    <row r="6" spans="1:8" ht="15" x14ac:dyDescent="0.25">
      <c r="A6" s="40" t="s">
        <v>59</v>
      </c>
      <c r="B6" s="40">
        <v>0</v>
      </c>
      <c r="D6" s="40" t="s">
        <v>59</v>
      </c>
      <c r="E6" s="40">
        <v>0</v>
      </c>
      <c r="G6" s="40" t="s">
        <v>53</v>
      </c>
      <c r="H6" s="40">
        <v>0</v>
      </c>
    </row>
    <row r="7" spans="1:8" ht="15" x14ac:dyDescent="0.25">
      <c r="A7" s="40" t="s">
        <v>38</v>
      </c>
      <c r="B7" s="40">
        <v>0</v>
      </c>
      <c r="D7" s="40" t="s">
        <v>38</v>
      </c>
      <c r="E7" s="40">
        <v>37</v>
      </c>
      <c r="G7" s="40" t="s">
        <v>51</v>
      </c>
      <c r="H7" s="40">
        <v>0</v>
      </c>
    </row>
    <row r="8" spans="1:8" ht="15" x14ac:dyDescent="0.25">
      <c r="A8" s="40" t="s">
        <v>39</v>
      </c>
      <c r="B8" s="40">
        <v>0</v>
      </c>
      <c r="D8" s="40" t="s">
        <v>39</v>
      </c>
      <c r="E8" s="40">
        <v>6</v>
      </c>
      <c r="G8" s="40" t="s">
        <v>54</v>
      </c>
      <c r="H8" s="40">
        <v>0</v>
      </c>
    </row>
    <row r="9" spans="1:8" ht="15" x14ac:dyDescent="0.25">
      <c r="A9" s="40" t="s">
        <v>60</v>
      </c>
      <c r="B9" s="40">
        <v>0</v>
      </c>
      <c r="D9" s="40" t="s">
        <v>60</v>
      </c>
      <c r="E9" s="40">
        <v>0</v>
      </c>
    </row>
    <row r="10" spans="1:8" ht="15" x14ac:dyDescent="0.25">
      <c r="A10" s="40" t="s">
        <v>41</v>
      </c>
      <c r="B10" s="40">
        <v>0</v>
      </c>
      <c r="D10" s="40" t="s">
        <v>41</v>
      </c>
      <c r="E10" s="40">
        <v>0</v>
      </c>
      <c r="G10" s="40"/>
      <c r="H10" s="40"/>
    </row>
    <row r="11" spans="1:8" ht="15" x14ac:dyDescent="0.25">
      <c r="A11" s="40" t="s">
        <v>35</v>
      </c>
      <c r="B11" s="40">
        <v>0</v>
      </c>
      <c r="D11" s="40" t="s">
        <v>35</v>
      </c>
      <c r="E11" s="40">
        <v>62</v>
      </c>
      <c r="G11" s="40"/>
      <c r="H11" s="40"/>
    </row>
    <row r="12" spans="1:8" ht="15" x14ac:dyDescent="0.25">
      <c r="A12" s="40" t="s">
        <v>33</v>
      </c>
      <c r="B12" s="40">
        <v>0</v>
      </c>
      <c r="D12" s="40" t="s">
        <v>33</v>
      </c>
      <c r="E12" s="40">
        <v>102</v>
      </c>
      <c r="G12" s="40"/>
      <c r="H12" s="40"/>
    </row>
    <row r="13" spans="1:8" ht="15" x14ac:dyDescent="0.25">
      <c r="A13" s="40" t="s">
        <v>61</v>
      </c>
      <c r="B13" s="40">
        <v>0</v>
      </c>
      <c r="D13" s="40" t="s">
        <v>61</v>
      </c>
      <c r="E13" s="40">
        <v>0</v>
      </c>
      <c r="G13" s="40"/>
      <c r="H13" s="40"/>
    </row>
    <row r="14" spans="1:8" ht="15" x14ac:dyDescent="0.25">
      <c r="A14" s="40" t="s">
        <v>36</v>
      </c>
      <c r="B14" s="40">
        <v>0</v>
      </c>
      <c r="D14" s="40" t="s">
        <v>36</v>
      </c>
      <c r="E14" s="40">
        <v>0</v>
      </c>
      <c r="G14" s="40"/>
      <c r="H14" s="40"/>
    </row>
    <row r="15" spans="1:8" ht="15" x14ac:dyDescent="0.25">
      <c r="A15" s="40" t="s">
        <v>34</v>
      </c>
      <c r="B15" s="40">
        <v>0</v>
      </c>
      <c r="D15" s="40" t="s">
        <v>34</v>
      </c>
      <c r="E15" s="40">
        <v>81</v>
      </c>
      <c r="G15" s="40"/>
      <c r="H15" s="40"/>
    </row>
    <row r="16" spans="1:8" ht="15" x14ac:dyDescent="0.25">
      <c r="A16" s="40" t="s">
        <v>62</v>
      </c>
      <c r="B16" s="40">
        <v>0</v>
      </c>
      <c r="D16" s="40" t="s">
        <v>62</v>
      </c>
      <c r="E16" s="40">
        <v>0</v>
      </c>
      <c r="G16" s="40"/>
      <c r="H16" s="40"/>
    </row>
    <row r="17" spans="1:8" ht="15" x14ac:dyDescent="0.25">
      <c r="A17" s="40" t="s">
        <v>37</v>
      </c>
      <c r="B17" s="40">
        <v>0</v>
      </c>
      <c r="D17" s="40" t="s">
        <v>37</v>
      </c>
      <c r="E17" s="40">
        <v>0</v>
      </c>
      <c r="G17" s="40"/>
      <c r="H17" s="40"/>
    </row>
    <row r="18" spans="1:8" s="40" customFormat="1" ht="15" x14ac:dyDescent="0.25">
      <c r="A18" s="40" t="s">
        <v>69</v>
      </c>
      <c r="B18" s="40">
        <f>SUM(B3:B17)</f>
        <v>0</v>
      </c>
      <c r="D18" s="40" t="s">
        <v>69</v>
      </c>
      <c r="E18" s="40">
        <f>SUM(E3:E17)</f>
        <v>288</v>
      </c>
      <c r="G18" s="40" t="s">
        <v>69</v>
      </c>
      <c r="H18" s="40">
        <f>SUM(H3:H17)</f>
        <v>0</v>
      </c>
    </row>
    <row r="19" spans="1:8" s="40" customFormat="1" ht="15" x14ac:dyDescent="0.25"/>
    <row r="20" spans="1:8" ht="15" x14ac:dyDescent="0.25">
      <c r="A20" s="40" t="s">
        <v>30</v>
      </c>
      <c r="B20" s="40"/>
      <c r="D20" s="40" t="s">
        <v>40</v>
      </c>
      <c r="E20" s="40"/>
      <c r="G20" s="40" t="s">
        <v>44</v>
      </c>
      <c r="H20" s="40"/>
    </row>
    <row r="21" spans="1:8" ht="15" x14ac:dyDescent="0.25">
      <c r="A21" s="40" t="s">
        <v>28</v>
      </c>
      <c r="B21" s="40" t="s">
        <v>29</v>
      </c>
      <c r="D21" s="40" t="s">
        <v>28</v>
      </c>
      <c r="E21" s="40" t="s">
        <v>29</v>
      </c>
      <c r="G21" s="40" t="s">
        <v>28</v>
      </c>
      <c r="H21" s="40" t="s">
        <v>29</v>
      </c>
    </row>
    <row r="22" spans="1:8" ht="15" x14ac:dyDescent="0.25">
      <c r="A22" s="40" t="s">
        <v>57</v>
      </c>
      <c r="B22" s="40">
        <v>0</v>
      </c>
      <c r="D22" s="40" t="s">
        <v>57</v>
      </c>
      <c r="E22" s="40">
        <v>0</v>
      </c>
      <c r="G22" s="40" t="s">
        <v>56</v>
      </c>
      <c r="H22" s="40">
        <v>0</v>
      </c>
    </row>
    <row r="23" spans="1:8" ht="15" x14ac:dyDescent="0.25">
      <c r="A23" s="40" t="s">
        <v>58</v>
      </c>
      <c r="B23" s="40">
        <v>0</v>
      </c>
      <c r="D23" s="40" t="s">
        <v>58</v>
      </c>
      <c r="E23" s="40">
        <v>0</v>
      </c>
      <c r="G23" s="40" t="s">
        <v>52</v>
      </c>
      <c r="H23" s="40">
        <v>0</v>
      </c>
    </row>
    <row r="24" spans="1:8" ht="15" x14ac:dyDescent="0.25">
      <c r="A24" s="40" t="s">
        <v>46</v>
      </c>
      <c r="B24" s="40">
        <v>0</v>
      </c>
      <c r="D24" s="40" t="s">
        <v>46</v>
      </c>
      <c r="E24" s="40">
        <v>0</v>
      </c>
      <c r="G24" s="40" t="s">
        <v>55</v>
      </c>
      <c r="H24" s="40">
        <v>0</v>
      </c>
    </row>
    <row r="25" spans="1:8" ht="15" x14ac:dyDescent="0.25">
      <c r="A25" s="40" t="s">
        <v>59</v>
      </c>
      <c r="B25" s="40">
        <v>0</v>
      </c>
      <c r="D25" s="40" t="s">
        <v>59</v>
      </c>
      <c r="E25" s="40">
        <v>0</v>
      </c>
      <c r="G25" s="40" t="s">
        <v>53</v>
      </c>
      <c r="H25" s="40">
        <v>0</v>
      </c>
    </row>
    <row r="26" spans="1:8" ht="15" x14ac:dyDescent="0.25">
      <c r="A26" s="40" t="s">
        <v>38</v>
      </c>
      <c r="B26" s="40">
        <v>0</v>
      </c>
      <c r="D26" s="40" t="s">
        <v>38</v>
      </c>
      <c r="E26" s="40">
        <v>0</v>
      </c>
      <c r="G26" s="40" t="s">
        <v>51</v>
      </c>
      <c r="H26" s="40">
        <v>0</v>
      </c>
    </row>
    <row r="27" spans="1:8" ht="15" x14ac:dyDescent="0.25">
      <c r="A27" s="40" t="s">
        <v>39</v>
      </c>
      <c r="B27" s="40">
        <v>0</v>
      </c>
      <c r="D27" s="40" t="s">
        <v>39</v>
      </c>
      <c r="E27" s="40">
        <v>0</v>
      </c>
      <c r="G27" s="40" t="s">
        <v>54</v>
      </c>
      <c r="H27" s="40">
        <v>0</v>
      </c>
    </row>
    <row r="28" spans="1:8" ht="15" x14ac:dyDescent="0.25">
      <c r="A28" s="40" t="s">
        <v>60</v>
      </c>
      <c r="B28" s="40">
        <v>0</v>
      </c>
      <c r="D28" s="40" t="s">
        <v>60</v>
      </c>
      <c r="E28" s="40">
        <v>0</v>
      </c>
    </row>
    <row r="29" spans="1:8" ht="15" x14ac:dyDescent="0.25">
      <c r="A29" s="40" t="s">
        <v>41</v>
      </c>
      <c r="B29" s="40">
        <v>0</v>
      </c>
      <c r="D29" s="40" t="s">
        <v>41</v>
      </c>
      <c r="E29" s="40">
        <v>0</v>
      </c>
      <c r="G29" s="40"/>
      <c r="H29" s="40"/>
    </row>
    <row r="30" spans="1:8" ht="15" x14ac:dyDescent="0.25">
      <c r="A30" s="40" t="s">
        <v>35</v>
      </c>
      <c r="B30" s="40">
        <v>0</v>
      </c>
      <c r="D30" s="40" t="s">
        <v>35</v>
      </c>
      <c r="E30" s="40">
        <v>1</v>
      </c>
      <c r="G30" s="40"/>
      <c r="H30" s="40"/>
    </row>
    <row r="31" spans="1:8" ht="15" x14ac:dyDescent="0.25">
      <c r="A31" s="40" t="s">
        <v>33</v>
      </c>
      <c r="B31" s="40">
        <v>0</v>
      </c>
      <c r="D31" s="40" t="s">
        <v>33</v>
      </c>
      <c r="E31" s="40">
        <v>1</v>
      </c>
      <c r="G31" s="40"/>
      <c r="H31" s="40"/>
    </row>
    <row r="32" spans="1:8" ht="15" x14ac:dyDescent="0.25">
      <c r="A32" s="40" t="s">
        <v>61</v>
      </c>
      <c r="B32" s="40">
        <v>0</v>
      </c>
      <c r="D32" s="40" t="s">
        <v>61</v>
      </c>
      <c r="E32" s="40">
        <v>0</v>
      </c>
      <c r="G32" s="40"/>
      <c r="H32" s="40"/>
    </row>
    <row r="33" spans="1:8" ht="15" x14ac:dyDescent="0.25">
      <c r="A33" s="40" t="s">
        <v>36</v>
      </c>
      <c r="B33" s="40">
        <v>0</v>
      </c>
      <c r="D33" s="40" t="s">
        <v>36</v>
      </c>
      <c r="E33" s="40">
        <v>0</v>
      </c>
      <c r="G33" s="40"/>
      <c r="H33" s="40"/>
    </row>
    <row r="34" spans="1:8" ht="15" x14ac:dyDescent="0.25">
      <c r="A34" s="40" t="s">
        <v>34</v>
      </c>
      <c r="B34" s="40">
        <v>0</v>
      </c>
      <c r="D34" s="40" t="s">
        <v>34</v>
      </c>
      <c r="E34" s="40">
        <v>0</v>
      </c>
      <c r="G34" s="40"/>
      <c r="H34" s="40"/>
    </row>
    <row r="35" spans="1:8" ht="15" x14ac:dyDescent="0.25">
      <c r="A35" s="40" t="s">
        <v>62</v>
      </c>
      <c r="B35" s="40">
        <v>0</v>
      </c>
      <c r="D35" s="40" t="s">
        <v>62</v>
      </c>
      <c r="E35" s="40">
        <v>0</v>
      </c>
      <c r="G35" s="40"/>
      <c r="H35" s="40"/>
    </row>
    <row r="36" spans="1:8" ht="15" x14ac:dyDescent="0.25">
      <c r="A36" s="40" t="s">
        <v>37</v>
      </c>
      <c r="B36" s="40">
        <v>0</v>
      </c>
      <c r="D36" s="40" t="s">
        <v>37</v>
      </c>
      <c r="E36" s="40">
        <v>0</v>
      </c>
      <c r="G36" s="40"/>
      <c r="H36" s="40"/>
    </row>
    <row r="37" spans="1:8" s="40" customFormat="1" ht="15" x14ac:dyDescent="0.25">
      <c r="A37" s="40" t="s">
        <v>69</v>
      </c>
      <c r="B37" s="40">
        <f>SUM(B22:B36)</f>
        <v>0</v>
      </c>
      <c r="D37" s="40" t="s">
        <v>69</v>
      </c>
      <c r="E37" s="40">
        <f>SUM(E22:E36)</f>
        <v>2</v>
      </c>
      <c r="G37" s="40" t="s">
        <v>69</v>
      </c>
      <c r="H37" s="40">
        <f>SUM(H22:H36)</f>
        <v>0</v>
      </c>
    </row>
    <row r="38" spans="1:8" s="40" customFormat="1" ht="15" x14ac:dyDescent="0.25"/>
    <row r="39" spans="1:8" ht="15" x14ac:dyDescent="0.25">
      <c r="A39" s="40" t="s">
        <v>31</v>
      </c>
      <c r="B39" s="40"/>
      <c r="D39" s="40" t="s">
        <v>42</v>
      </c>
      <c r="E39" s="40"/>
      <c r="G39" s="40" t="s">
        <v>45</v>
      </c>
      <c r="H39" s="40"/>
    </row>
    <row r="40" spans="1:8" ht="15" x14ac:dyDescent="0.25">
      <c r="A40" s="40" t="s">
        <v>28</v>
      </c>
      <c r="B40" s="40" t="s">
        <v>29</v>
      </c>
      <c r="D40" s="40" t="s">
        <v>28</v>
      </c>
      <c r="E40" s="40" t="s">
        <v>29</v>
      </c>
      <c r="G40" s="40" t="s">
        <v>28</v>
      </c>
      <c r="H40" s="40" t="s">
        <v>29</v>
      </c>
    </row>
    <row r="41" spans="1:8" ht="15" x14ac:dyDescent="0.25">
      <c r="A41" s="40" t="s">
        <v>57</v>
      </c>
      <c r="B41" s="40">
        <v>0</v>
      </c>
      <c r="D41" s="40" t="s">
        <v>57</v>
      </c>
      <c r="E41" s="40">
        <v>0</v>
      </c>
      <c r="G41" s="40" t="s">
        <v>56</v>
      </c>
      <c r="H41" s="40">
        <v>0</v>
      </c>
    </row>
    <row r="42" spans="1:8" ht="15" x14ac:dyDescent="0.25">
      <c r="A42" s="40" t="s">
        <v>58</v>
      </c>
      <c r="B42" s="40">
        <v>0</v>
      </c>
      <c r="D42" s="40" t="s">
        <v>58</v>
      </c>
      <c r="E42" s="40">
        <v>0</v>
      </c>
      <c r="G42" s="40" t="s">
        <v>52</v>
      </c>
      <c r="H42" s="40">
        <v>0</v>
      </c>
    </row>
    <row r="43" spans="1:8" ht="15" x14ac:dyDescent="0.25">
      <c r="A43" s="40" t="s">
        <v>46</v>
      </c>
      <c r="B43" s="40">
        <v>0</v>
      </c>
      <c r="D43" s="40" t="s">
        <v>46</v>
      </c>
      <c r="E43" s="40">
        <v>0</v>
      </c>
      <c r="G43" s="40" t="s">
        <v>55</v>
      </c>
      <c r="H43" s="40">
        <v>0</v>
      </c>
    </row>
    <row r="44" spans="1:8" ht="15" x14ac:dyDescent="0.25">
      <c r="A44" s="40" t="s">
        <v>59</v>
      </c>
      <c r="B44" s="40">
        <v>0</v>
      </c>
      <c r="D44" s="40" t="s">
        <v>59</v>
      </c>
      <c r="E44" s="40">
        <v>0</v>
      </c>
      <c r="G44" s="40" t="s">
        <v>53</v>
      </c>
      <c r="H44" s="40">
        <v>0</v>
      </c>
    </row>
    <row r="45" spans="1:8" ht="15" x14ac:dyDescent="0.25">
      <c r="A45" s="40" t="s">
        <v>38</v>
      </c>
      <c r="B45" s="40">
        <v>0</v>
      </c>
      <c r="D45" s="40" t="s">
        <v>38</v>
      </c>
      <c r="E45" s="40">
        <v>39</v>
      </c>
      <c r="G45" s="40" t="s">
        <v>51</v>
      </c>
      <c r="H45" s="40">
        <v>0</v>
      </c>
    </row>
    <row r="46" spans="1:8" ht="15" x14ac:dyDescent="0.25">
      <c r="A46" s="40" t="s">
        <v>39</v>
      </c>
      <c r="B46" s="40">
        <v>0</v>
      </c>
      <c r="D46" s="40" t="s">
        <v>39</v>
      </c>
      <c r="E46" s="40">
        <v>20</v>
      </c>
      <c r="G46" s="40" t="s">
        <v>54</v>
      </c>
      <c r="H46" s="40">
        <v>0</v>
      </c>
    </row>
    <row r="47" spans="1:8" ht="15" x14ac:dyDescent="0.25">
      <c r="A47" s="40" t="s">
        <v>60</v>
      </c>
      <c r="B47" s="40">
        <v>0</v>
      </c>
      <c r="D47" s="40" t="s">
        <v>60</v>
      </c>
      <c r="E47" s="40">
        <v>0</v>
      </c>
    </row>
    <row r="48" spans="1:8" ht="15" x14ac:dyDescent="0.25">
      <c r="A48" s="40" t="s">
        <v>41</v>
      </c>
      <c r="B48" s="40">
        <v>0</v>
      </c>
      <c r="D48" s="40" t="s">
        <v>41</v>
      </c>
      <c r="E48" s="40">
        <v>0</v>
      </c>
    </row>
    <row r="49" spans="1:9" ht="15" x14ac:dyDescent="0.25">
      <c r="A49" s="40" t="s">
        <v>35</v>
      </c>
      <c r="B49" s="40">
        <v>0</v>
      </c>
      <c r="D49" s="40" t="s">
        <v>35</v>
      </c>
      <c r="E49" s="40">
        <v>107</v>
      </c>
    </row>
    <row r="50" spans="1:9" ht="15" x14ac:dyDescent="0.25">
      <c r="A50" s="40" t="s">
        <v>33</v>
      </c>
      <c r="B50" s="40">
        <v>0</v>
      </c>
      <c r="D50" s="40" t="s">
        <v>33</v>
      </c>
      <c r="E50" s="40">
        <v>131</v>
      </c>
    </row>
    <row r="51" spans="1:9" ht="15" x14ac:dyDescent="0.25">
      <c r="A51" s="40" t="s">
        <v>61</v>
      </c>
      <c r="B51" s="40">
        <v>0</v>
      </c>
      <c r="D51" s="40" t="s">
        <v>61</v>
      </c>
      <c r="E51" s="40">
        <v>0</v>
      </c>
    </row>
    <row r="52" spans="1:9" ht="15" x14ac:dyDescent="0.25">
      <c r="A52" s="40" t="s">
        <v>36</v>
      </c>
      <c r="B52" s="40">
        <v>0</v>
      </c>
      <c r="D52" s="40" t="s">
        <v>36</v>
      </c>
      <c r="E52" s="40">
        <v>0</v>
      </c>
    </row>
    <row r="53" spans="1:9" ht="15" x14ac:dyDescent="0.25">
      <c r="A53" s="40" t="s">
        <v>34</v>
      </c>
      <c r="B53" s="40">
        <v>0</v>
      </c>
      <c r="D53" s="40" t="s">
        <v>34</v>
      </c>
      <c r="E53" s="40">
        <v>16</v>
      </c>
    </row>
    <row r="54" spans="1:9" ht="15" x14ac:dyDescent="0.25">
      <c r="A54" s="40" t="s">
        <v>62</v>
      </c>
      <c r="B54" s="40">
        <v>0</v>
      </c>
      <c r="D54" s="40" t="s">
        <v>62</v>
      </c>
      <c r="E54" s="40">
        <v>0</v>
      </c>
    </row>
    <row r="55" spans="1:9" ht="15" x14ac:dyDescent="0.25">
      <c r="A55" s="40" t="s">
        <v>37</v>
      </c>
      <c r="B55" s="40">
        <v>0</v>
      </c>
      <c r="D55" s="40" t="s">
        <v>37</v>
      </c>
      <c r="E55" s="40">
        <v>0</v>
      </c>
    </row>
    <row r="56" spans="1:9" ht="15" x14ac:dyDescent="0.25">
      <c r="A56" s="40" t="s">
        <v>69</v>
      </c>
      <c r="B56" s="40">
        <f>SUM(B41:B55)</f>
        <v>0</v>
      </c>
      <c r="C56" s="40"/>
      <c r="D56" s="40" t="s">
        <v>69</v>
      </c>
      <c r="E56" s="40">
        <f>SUM(E41:E55)</f>
        <v>313</v>
      </c>
      <c r="F56" s="40"/>
      <c r="G56" s="40" t="s">
        <v>69</v>
      </c>
      <c r="H56" s="40">
        <f>SUM(H41:H55)</f>
        <v>0</v>
      </c>
    </row>
    <row r="58" spans="1:9" ht="15" x14ac:dyDescent="0.25">
      <c r="A58" s="40" t="s">
        <v>63</v>
      </c>
      <c r="B58" s="40"/>
      <c r="C58" s="40"/>
      <c r="D58" s="40" t="s">
        <v>64</v>
      </c>
      <c r="E58" s="40"/>
      <c r="F58" s="40"/>
      <c r="G58" s="40" t="s">
        <v>65</v>
      </c>
      <c r="H58" s="40"/>
      <c r="I58" s="40"/>
    </row>
    <row r="59" spans="1:9" ht="15" x14ac:dyDescent="0.25">
      <c r="A59" s="40" t="s">
        <v>28</v>
      </c>
      <c r="B59" s="40" t="s">
        <v>29</v>
      </c>
      <c r="C59" s="40"/>
      <c r="D59" s="40" t="s">
        <v>28</v>
      </c>
      <c r="E59" s="40" t="s">
        <v>29</v>
      </c>
      <c r="F59" s="40"/>
      <c r="G59" s="40" t="s">
        <v>28</v>
      </c>
      <c r="H59" s="40" t="s">
        <v>29</v>
      </c>
      <c r="I59" s="40"/>
    </row>
    <row r="60" spans="1:9" ht="15" x14ac:dyDescent="0.25">
      <c r="A60" s="40" t="s">
        <v>57</v>
      </c>
      <c r="B60" s="40">
        <f t="shared" ref="B60:B74" si="0">B3+B22</f>
        <v>0</v>
      </c>
      <c r="C60" s="40"/>
      <c r="D60" s="40" t="s">
        <v>57</v>
      </c>
      <c r="E60" s="40">
        <f t="shared" ref="E60:E74" si="1">E3+E22</f>
        <v>0</v>
      </c>
      <c r="F60" s="40"/>
      <c r="G60" s="40" t="s">
        <v>56</v>
      </c>
      <c r="H60" s="40">
        <f t="shared" ref="H60:H65" si="2">H3+H22</f>
        <v>0</v>
      </c>
      <c r="I60" s="40"/>
    </row>
    <row r="61" spans="1:9" ht="15" x14ac:dyDescent="0.25">
      <c r="A61" s="40" t="s">
        <v>58</v>
      </c>
      <c r="B61" s="40">
        <f t="shared" si="0"/>
        <v>0</v>
      </c>
      <c r="C61" s="40"/>
      <c r="D61" s="40" t="s">
        <v>58</v>
      </c>
      <c r="E61" s="40">
        <f t="shared" si="1"/>
        <v>0</v>
      </c>
      <c r="F61" s="40"/>
      <c r="G61" s="40" t="s">
        <v>52</v>
      </c>
      <c r="H61" s="40">
        <f t="shared" si="2"/>
        <v>0</v>
      </c>
      <c r="I61" s="40"/>
    </row>
    <row r="62" spans="1:9" ht="15" x14ac:dyDescent="0.25">
      <c r="A62" s="40" t="s">
        <v>46</v>
      </c>
      <c r="B62" s="40">
        <f t="shared" si="0"/>
        <v>0</v>
      </c>
      <c r="C62" s="40"/>
      <c r="D62" s="40" t="s">
        <v>46</v>
      </c>
      <c r="E62" s="40">
        <f t="shared" si="1"/>
        <v>0</v>
      </c>
      <c r="F62" s="40"/>
      <c r="G62" s="40" t="s">
        <v>55</v>
      </c>
      <c r="H62" s="40">
        <f t="shared" si="2"/>
        <v>0</v>
      </c>
      <c r="I62" s="40"/>
    </row>
    <row r="63" spans="1:9" ht="15" x14ac:dyDescent="0.25">
      <c r="A63" s="40" t="s">
        <v>59</v>
      </c>
      <c r="B63" s="40">
        <f t="shared" si="0"/>
        <v>0</v>
      </c>
      <c r="C63" s="40"/>
      <c r="D63" s="40" t="s">
        <v>59</v>
      </c>
      <c r="E63" s="40">
        <f t="shared" si="1"/>
        <v>0</v>
      </c>
      <c r="F63" s="40"/>
      <c r="G63" s="40" t="s">
        <v>53</v>
      </c>
      <c r="H63" s="40">
        <f t="shared" si="2"/>
        <v>0</v>
      </c>
      <c r="I63" s="40"/>
    </row>
    <row r="64" spans="1:9" ht="15" x14ac:dyDescent="0.25">
      <c r="A64" s="40" t="s">
        <v>38</v>
      </c>
      <c r="B64" s="40">
        <f t="shared" si="0"/>
        <v>0</v>
      </c>
      <c r="C64" s="40"/>
      <c r="D64" s="40" t="s">
        <v>38</v>
      </c>
      <c r="E64" s="40">
        <f t="shared" si="1"/>
        <v>37</v>
      </c>
      <c r="F64" s="40"/>
      <c r="G64" s="40" t="s">
        <v>51</v>
      </c>
      <c r="H64" s="40">
        <f t="shared" si="2"/>
        <v>0</v>
      </c>
      <c r="I64" s="40"/>
    </row>
    <row r="65" spans="1:9" ht="15" x14ac:dyDescent="0.25">
      <c r="A65" s="40" t="s">
        <v>39</v>
      </c>
      <c r="B65" s="40">
        <f t="shared" si="0"/>
        <v>0</v>
      </c>
      <c r="C65" s="40"/>
      <c r="D65" s="40" t="s">
        <v>39</v>
      </c>
      <c r="E65" s="40">
        <f t="shared" si="1"/>
        <v>6</v>
      </c>
      <c r="F65" s="40"/>
      <c r="G65" s="40" t="s">
        <v>54</v>
      </c>
      <c r="H65" s="40">
        <f t="shared" si="2"/>
        <v>0</v>
      </c>
      <c r="I65" s="40"/>
    </row>
    <row r="66" spans="1:9" ht="15" x14ac:dyDescent="0.25">
      <c r="A66" s="40" t="s">
        <v>60</v>
      </c>
      <c r="B66" s="40">
        <f t="shared" si="0"/>
        <v>0</v>
      </c>
      <c r="C66" s="40"/>
      <c r="D66" s="40" t="s">
        <v>60</v>
      </c>
      <c r="E66" s="40">
        <f t="shared" si="1"/>
        <v>0</v>
      </c>
      <c r="F66" s="40"/>
      <c r="G66" s="40"/>
      <c r="H66" s="40"/>
      <c r="I66" s="40"/>
    </row>
    <row r="67" spans="1:9" ht="15" x14ac:dyDescent="0.25">
      <c r="A67" s="40" t="s">
        <v>41</v>
      </c>
      <c r="B67" s="40">
        <f t="shared" si="0"/>
        <v>0</v>
      </c>
      <c r="C67" s="40"/>
      <c r="D67" s="40" t="s">
        <v>41</v>
      </c>
      <c r="E67" s="40">
        <f t="shared" si="1"/>
        <v>0</v>
      </c>
      <c r="F67" s="40"/>
      <c r="G67" s="40"/>
      <c r="H67" s="40"/>
      <c r="I67" s="40"/>
    </row>
    <row r="68" spans="1:9" ht="15" x14ac:dyDescent="0.25">
      <c r="A68" s="40" t="s">
        <v>35</v>
      </c>
      <c r="B68" s="40">
        <f t="shared" si="0"/>
        <v>0</v>
      </c>
      <c r="C68" s="40"/>
      <c r="D68" s="40" t="s">
        <v>35</v>
      </c>
      <c r="E68" s="40">
        <f t="shared" si="1"/>
        <v>63</v>
      </c>
      <c r="F68" s="40"/>
      <c r="G68" s="40"/>
      <c r="H68" s="40"/>
      <c r="I68" s="40"/>
    </row>
    <row r="69" spans="1:9" ht="15" x14ac:dyDescent="0.25">
      <c r="A69" s="40" t="s">
        <v>33</v>
      </c>
      <c r="B69" s="40">
        <f t="shared" si="0"/>
        <v>0</v>
      </c>
      <c r="C69" s="40"/>
      <c r="D69" s="40" t="s">
        <v>33</v>
      </c>
      <c r="E69" s="40">
        <f t="shared" si="1"/>
        <v>103</v>
      </c>
      <c r="F69" s="40"/>
      <c r="G69" s="40"/>
      <c r="H69" s="40"/>
      <c r="I69" s="40"/>
    </row>
    <row r="70" spans="1:9" ht="15" x14ac:dyDescent="0.25">
      <c r="A70" s="40" t="s">
        <v>61</v>
      </c>
      <c r="B70" s="40">
        <f t="shared" si="0"/>
        <v>0</v>
      </c>
      <c r="C70" s="40"/>
      <c r="D70" s="40" t="s">
        <v>61</v>
      </c>
      <c r="E70" s="40">
        <f t="shared" si="1"/>
        <v>0</v>
      </c>
      <c r="F70" s="40"/>
      <c r="G70" s="40"/>
      <c r="H70" s="40"/>
      <c r="I70" s="40"/>
    </row>
    <row r="71" spans="1:9" ht="15" x14ac:dyDescent="0.25">
      <c r="A71" s="40" t="s">
        <v>36</v>
      </c>
      <c r="B71" s="40">
        <f t="shared" si="0"/>
        <v>0</v>
      </c>
      <c r="C71" s="40"/>
      <c r="D71" s="40" t="s">
        <v>36</v>
      </c>
      <c r="E71" s="40">
        <f t="shared" si="1"/>
        <v>0</v>
      </c>
      <c r="F71" s="40"/>
      <c r="G71" s="40"/>
      <c r="H71" s="40"/>
      <c r="I71" s="40"/>
    </row>
    <row r="72" spans="1:9" ht="15" x14ac:dyDescent="0.25">
      <c r="A72" s="40" t="s">
        <v>34</v>
      </c>
      <c r="B72" s="40">
        <f t="shared" si="0"/>
        <v>0</v>
      </c>
      <c r="C72" s="40"/>
      <c r="D72" s="40" t="s">
        <v>34</v>
      </c>
      <c r="E72" s="40">
        <f t="shared" si="1"/>
        <v>81</v>
      </c>
      <c r="F72" s="40"/>
      <c r="G72" s="40"/>
      <c r="H72" s="40"/>
      <c r="I72" s="40"/>
    </row>
    <row r="73" spans="1:9" ht="15" x14ac:dyDescent="0.25">
      <c r="A73" s="40" t="s">
        <v>62</v>
      </c>
      <c r="B73" s="40">
        <f t="shared" si="0"/>
        <v>0</v>
      </c>
      <c r="C73" s="40"/>
      <c r="D73" s="40" t="s">
        <v>62</v>
      </c>
      <c r="E73" s="40">
        <f t="shared" si="1"/>
        <v>0</v>
      </c>
      <c r="F73" s="40"/>
      <c r="G73" s="40"/>
      <c r="H73" s="40"/>
      <c r="I73" s="40"/>
    </row>
    <row r="74" spans="1:9" ht="15" x14ac:dyDescent="0.25">
      <c r="A74" s="40" t="s">
        <v>37</v>
      </c>
      <c r="B74" s="40">
        <f t="shared" si="0"/>
        <v>0</v>
      </c>
      <c r="C74" s="40"/>
      <c r="D74" s="40" t="s">
        <v>37</v>
      </c>
      <c r="E74" s="40">
        <f t="shared" si="1"/>
        <v>0</v>
      </c>
      <c r="F74" s="40"/>
      <c r="G74" s="40"/>
      <c r="H74" s="40"/>
      <c r="I74" s="40"/>
    </row>
    <row r="75" spans="1:9" ht="15" x14ac:dyDescent="0.25">
      <c r="A75" s="40" t="s">
        <v>69</v>
      </c>
      <c r="B75" s="40">
        <f>SUM(B60:B74)</f>
        <v>0</v>
      </c>
      <c r="C75" s="40"/>
      <c r="D75" s="40" t="s">
        <v>69</v>
      </c>
      <c r="E75" s="40">
        <f>SUM(E60:E74)</f>
        <v>290</v>
      </c>
      <c r="F75" s="40"/>
      <c r="G75" s="40" t="s">
        <v>69</v>
      </c>
      <c r="H75" s="40">
        <f>SUM(H60:H74)</f>
        <v>0</v>
      </c>
      <c r="I75" s="40"/>
    </row>
    <row r="76" spans="1:9" ht="15" x14ac:dyDescent="0.25">
      <c r="A76" s="40"/>
      <c r="B76" s="40"/>
      <c r="C76" s="40"/>
      <c r="D76" s="40"/>
      <c r="E76" s="40"/>
      <c r="F76" s="40"/>
      <c r="G76" s="40"/>
      <c r="H76" s="40"/>
      <c r="I76" s="40"/>
    </row>
    <row r="77" spans="1:9" ht="15" x14ac:dyDescent="0.25">
      <c r="A77" s="40" t="s">
        <v>66</v>
      </c>
      <c r="B77" s="40"/>
      <c r="C77" s="40"/>
      <c r="D77" s="40" t="s">
        <v>67</v>
      </c>
      <c r="E77" s="40"/>
      <c r="F77" s="40"/>
      <c r="G77" s="40" t="s">
        <v>68</v>
      </c>
      <c r="H77" s="40"/>
      <c r="I77" s="40"/>
    </row>
    <row r="78" spans="1:9" ht="15" x14ac:dyDescent="0.25">
      <c r="A78" s="40" t="s">
        <v>28</v>
      </c>
      <c r="B78" s="40" t="s">
        <v>29</v>
      </c>
      <c r="C78" s="40"/>
      <c r="D78" s="40" t="s">
        <v>28</v>
      </c>
      <c r="E78" s="40" t="s">
        <v>29</v>
      </c>
      <c r="F78" s="40"/>
      <c r="G78" s="40" t="s">
        <v>28</v>
      </c>
      <c r="H78" s="40" t="s">
        <v>29</v>
      </c>
      <c r="I78" s="40"/>
    </row>
    <row r="79" spans="1:9" ht="15" x14ac:dyDescent="0.25">
      <c r="A79" s="40" t="s">
        <v>57</v>
      </c>
      <c r="B79" s="40">
        <f t="shared" ref="B79:B93" si="3">B41+B60</f>
        <v>0</v>
      </c>
      <c r="C79" s="40"/>
      <c r="D79" s="40" t="s">
        <v>57</v>
      </c>
      <c r="E79" s="40">
        <f t="shared" ref="E79:E93" si="4">E41+E60</f>
        <v>0</v>
      </c>
      <c r="F79" s="25">
        <f>E79/E$94</f>
        <v>0</v>
      </c>
      <c r="G79" s="40" t="s">
        <v>56</v>
      </c>
      <c r="H79" s="40">
        <f t="shared" ref="H79:H84" si="5">H41+H60</f>
        <v>0</v>
      </c>
      <c r="I79" s="25"/>
    </row>
    <row r="80" spans="1:9" ht="15" x14ac:dyDescent="0.25">
      <c r="A80" s="40" t="s">
        <v>58</v>
      </c>
      <c r="B80" s="40">
        <f t="shared" si="3"/>
        <v>0</v>
      </c>
      <c r="C80" s="40"/>
      <c r="D80" s="40" t="s">
        <v>58</v>
      </c>
      <c r="E80" s="40">
        <f t="shared" si="4"/>
        <v>0</v>
      </c>
      <c r="F80" s="25">
        <f t="shared" ref="F80:F94" si="6">E80/E$94</f>
        <v>0</v>
      </c>
      <c r="G80" s="40" t="s">
        <v>52</v>
      </c>
      <c r="H80" s="40">
        <f t="shared" si="5"/>
        <v>0</v>
      </c>
      <c r="I80" s="25"/>
    </row>
    <row r="81" spans="1:9" ht="15" x14ac:dyDescent="0.25">
      <c r="A81" s="40" t="s">
        <v>46</v>
      </c>
      <c r="B81" s="40">
        <f t="shared" si="3"/>
        <v>0</v>
      </c>
      <c r="C81" s="40"/>
      <c r="D81" s="40" t="s">
        <v>46</v>
      </c>
      <c r="E81" s="40">
        <f t="shared" si="4"/>
        <v>0</v>
      </c>
      <c r="F81" s="25">
        <f t="shared" si="6"/>
        <v>0</v>
      </c>
      <c r="G81" s="40" t="s">
        <v>55</v>
      </c>
      <c r="H81" s="40">
        <f t="shared" si="5"/>
        <v>0</v>
      </c>
      <c r="I81" s="25"/>
    </row>
    <row r="82" spans="1:9" ht="15" x14ac:dyDescent="0.25">
      <c r="A82" s="40" t="s">
        <v>59</v>
      </c>
      <c r="B82" s="40">
        <f t="shared" si="3"/>
        <v>0</v>
      </c>
      <c r="C82" s="40"/>
      <c r="D82" s="40" t="s">
        <v>59</v>
      </c>
      <c r="E82" s="40">
        <f t="shared" si="4"/>
        <v>0</v>
      </c>
      <c r="F82" s="25">
        <f t="shared" si="6"/>
        <v>0</v>
      </c>
      <c r="G82" s="40" t="s">
        <v>53</v>
      </c>
      <c r="H82" s="40">
        <f t="shared" si="5"/>
        <v>0</v>
      </c>
      <c r="I82" s="25"/>
    </row>
    <row r="83" spans="1:9" x14ac:dyDescent="0.35">
      <c r="A83" s="40" t="s">
        <v>38</v>
      </c>
      <c r="B83" s="40">
        <f t="shared" si="3"/>
        <v>0</v>
      </c>
      <c r="C83" s="40"/>
      <c r="D83" s="40" t="s">
        <v>38</v>
      </c>
      <c r="E83" s="40">
        <f t="shared" si="4"/>
        <v>76</v>
      </c>
      <c r="F83" s="25">
        <f t="shared" si="6"/>
        <v>0.12603648424543948</v>
      </c>
      <c r="G83" s="40" t="s">
        <v>51</v>
      </c>
      <c r="H83" s="40">
        <f t="shared" si="5"/>
        <v>0</v>
      </c>
      <c r="I83" s="25"/>
    </row>
    <row r="84" spans="1:9" x14ac:dyDescent="0.35">
      <c r="A84" s="40" t="s">
        <v>39</v>
      </c>
      <c r="B84" s="40">
        <f t="shared" si="3"/>
        <v>0</v>
      </c>
      <c r="C84" s="40"/>
      <c r="D84" s="40" t="s">
        <v>39</v>
      </c>
      <c r="E84" s="40">
        <f t="shared" si="4"/>
        <v>26</v>
      </c>
      <c r="F84" s="25">
        <f t="shared" si="6"/>
        <v>4.3117744610281922E-2</v>
      </c>
      <c r="G84" s="40" t="s">
        <v>54</v>
      </c>
      <c r="H84" s="40">
        <f t="shared" si="5"/>
        <v>0</v>
      </c>
      <c r="I84" s="25"/>
    </row>
    <row r="85" spans="1:9" x14ac:dyDescent="0.35">
      <c r="A85" s="40" t="s">
        <v>60</v>
      </c>
      <c r="B85" s="40">
        <f t="shared" si="3"/>
        <v>0</v>
      </c>
      <c r="C85" s="40"/>
      <c r="D85" s="40" t="s">
        <v>60</v>
      </c>
      <c r="E85" s="40">
        <f t="shared" si="4"/>
        <v>0</v>
      </c>
      <c r="F85" s="25">
        <f t="shared" si="6"/>
        <v>0</v>
      </c>
      <c r="G85" s="40"/>
      <c r="H85" s="40"/>
      <c r="I85" s="25"/>
    </row>
    <row r="86" spans="1:9" x14ac:dyDescent="0.35">
      <c r="A86" s="40" t="s">
        <v>41</v>
      </c>
      <c r="B86" s="40">
        <f t="shared" si="3"/>
        <v>0</v>
      </c>
      <c r="C86" s="40"/>
      <c r="D86" s="40" t="s">
        <v>41</v>
      </c>
      <c r="E86" s="40">
        <f t="shared" si="4"/>
        <v>0</v>
      </c>
      <c r="F86" s="25">
        <f t="shared" si="6"/>
        <v>0</v>
      </c>
      <c r="G86" s="40"/>
      <c r="H86" s="40"/>
      <c r="I86" s="25"/>
    </row>
    <row r="87" spans="1:9" x14ac:dyDescent="0.35">
      <c r="A87" s="40" t="s">
        <v>35</v>
      </c>
      <c r="B87" s="40">
        <f t="shared" si="3"/>
        <v>0</v>
      </c>
      <c r="C87" s="40"/>
      <c r="D87" s="40" t="s">
        <v>35</v>
      </c>
      <c r="E87" s="40">
        <f t="shared" si="4"/>
        <v>170</v>
      </c>
      <c r="F87" s="25">
        <f t="shared" si="6"/>
        <v>0.28192371475953565</v>
      </c>
      <c r="G87" s="40"/>
      <c r="H87" s="40"/>
      <c r="I87" s="25"/>
    </row>
    <row r="88" spans="1:9" x14ac:dyDescent="0.35">
      <c r="A88" s="40" t="s">
        <v>33</v>
      </c>
      <c r="B88" s="40">
        <f t="shared" si="3"/>
        <v>0</v>
      </c>
      <c r="C88" s="40"/>
      <c r="D88" s="40" t="s">
        <v>33</v>
      </c>
      <c r="E88" s="40">
        <f t="shared" si="4"/>
        <v>234</v>
      </c>
      <c r="F88" s="25">
        <f t="shared" si="6"/>
        <v>0.38805970149253732</v>
      </c>
      <c r="G88" s="40"/>
      <c r="H88" s="40"/>
      <c r="I88" s="25"/>
    </row>
    <row r="89" spans="1:9" x14ac:dyDescent="0.35">
      <c r="A89" s="40" t="s">
        <v>61</v>
      </c>
      <c r="B89" s="40">
        <f t="shared" si="3"/>
        <v>0</v>
      </c>
      <c r="C89" s="40"/>
      <c r="D89" s="40" t="s">
        <v>61</v>
      </c>
      <c r="E89" s="40">
        <f t="shared" si="4"/>
        <v>0</v>
      </c>
      <c r="F89" s="25">
        <f t="shared" si="6"/>
        <v>0</v>
      </c>
      <c r="G89" s="40"/>
      <c r="H89" s="40"/>
      <c r="I89" s="25"/>
    </row>
    <row r="90" spans="1:9" x14ac:dyDescent="0.35">
      <c r="A90" s="40" t="s">
        <v>36</v>
      </c>
      <c r="B90" s="40">
        <f t="shared" si="3"/>
        <v>0</v>
      </c>
      <c r="C90" s="40"/>
      <c r="D90" s="40" t="s">
        <v>36</v>
      </c>
      <c r="E90" s="40">
        <f t="shared" si="4"/>
        <v>0</v>
      </c>
      <c r="F90" s="25">
        <f t="shared" si="6"/>
        <v>0</v>
      </c>
      <c r="G90" s="40"/>
      <c r="H90" s="40"/>
      <c r="I90" s="25"/>
    </row>
    <row r="91" spans="1:9" x14ac:dyDescent="0.35">
      <c r="A91" s="40" t="s">
        <v>34</v>
      </c>
      <c r="B91" s="40">
        <f t="shared" si="3"/>
        <v>0</v>
      </c>
      <c r="C91" s="40"/>
      <c r="D91" s="40" t="s">
        <v>34</v>
      </c>
      <c r="E91" s="40">
        <f t="shared" si="4"/>
        <v>97</v>
      </c>
      <c r="F91" s="25">
        <f t="shared" si="6"/>
        <v>0.16086235489220563</v>
      </c>
      <c r="G91" s="40"/>
      <c r="H91" s="40"/>
      <c r="I91" s="25"/>
    </row>
    <row r="92" spans="1:9" x14ac:dyDescent="0.35">
      <c r="A92" s="40" t="s">
        <v>62</v>
      </c>
      <c r="B92" s="40">
        <f t="shared" si="3"/>
        <v>0</v>
      </c>
      <c r="C92" s="40"/>
      <c r="D92" s="40" t="s">
        <v>62</v>
      </c>
      <c r="E92" s="40">
        <f t="shared" si="4"/>
        <v>0</v>
      </c>
      <c r="F92" s="25">
        <f t="shared" si="6"/>
        <v>0</v>
      </c>
      <c r="G92" s="40"/>
      <c r="H92" s="40"/>
      <c r="I92" s="25"/>
    </row>
    <row r="93" spans="1:9" x14ac:dyDescent="0.35">
      <c r="A93" s="40" t="s">
        <v>37</v>
      </c>
      <c r="B93" s="40">
        <f t="shared" si="3"/>
        <v>0</v>
      </c>
      <c r="C93" s="40"/>
      <c r="D93" s="40" t="s">
        <v>37</v>
      </c>
      <c r="E93" s="40">
        <f t="shared" si="4"/>
        <v>0</v>
      </c>
      <c r="F93" s="25">
        <f t="shared" si="6"/>
        <v>0</v>
      </c>
      <c r="G93" s="40"/>
      <c r="H93" s="40"/>
      <c r="I93" s="25"/>
    </row>
    <row r="94" spans="1:9" x14ac:dyDescent="0.35">
      <c r="A94" s="40" t="s">
        <v>69</v>
      </c>
      <c r="B94" s="40">
        <f>SUM(B79:B93)</f>
        <v>0</v>
      </c>
      <c r="C94" s="40"/>
      <c r="D94" s="40" t="s">
        <v>69</v>
      </c>
      <c r="E94" s="40">
        <f>SUM(E79:E93)</f>
        <v>603</v>
      </c>
      <c r="F94" s="25">
        <f t="shared" si="6"/>
        <v>1</v>
      </c>
      <c r="G94" s="40" t="s">
        <v>69</v>
      </c>
      <c r="H94" s="40">
        <f>SUM(H79:H93)</f>
        <v>0</v>
      </c>
      <c r="I94" s="25"/>
    </row>
  </sheetData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opLeftCell="A71" workbookViewId="0">
      <selection activeCell="E64" sqref="E64"/>
    </sheetView>
  </sheetViews>
  <sheetFormatPr baseColWidth="10" defaultRowHeight="14.5" x14ac:dyDescent="0.35"/>
  <cols>
    <col min="1" max="16384" width="10.90625" style="44"/>
  </cols>
  <sheetData>
    <row r="1" spans="1:8" x14ac:dyDescent="0.35">
      <c r="A1" s="45" t="s">
        <v>27</v>
      </c>
      <c r="B1" s="45"/>
      <c r="D1" s="47" t="s">
        <v>32</v>
      </c>
      <c r="E1" s="47"/>
      <c r="G1" s="44" t="s">
        <v>43</v>
      </c>
    </row>
    <row r="2" spans="1:8" x14ac:dyDescent="0.35">
      <c r="A2" s="45" t="s">
        <v>28</v>
      </c>
      <c r="B2" s="45" t="s">
        <v>29</v>
      </c>
      <c r="D2" s="47" t="s">
        <v>28</v>
      </c>
      <c r="E2" s="47" t="s">
        <v>29</v>
      </c>
      <c r="G2" s="44" t="s">
        <v>28</v>
      </c>
      <c r="H2" s="44" t="s">
        <v>29</v>
      </c>
    </row>
    <row r="3" spans="1:8" x14ac:dyDescent="0.35">
      <c r="A3" s="45" t="s">
        <v>57</v>
      </c>
      <c r="B3" s="45">
        <v>0</v>
      </c>
      <c r="D3" s="47" t="s">
        <v>57</v>
      </c>
      <c r="E3" s="47">
        <v>0</v>
      </c>
      <c r="G3" s="44" t="s">
        <v>56</v>
      </c>
      <c r="H3" s="44">
        <v>0</v>
      </c>
    </row>
    <row r="4" spans="1:8" x14ac:dyDescent="0.35">
      <c r="A4" s="45" t="s">
        <v>58</v>
      </c>
      <c r="B4" s="45">
        <v>0</v>
      </c>
      <c r="D4" s="47" t="s">
        <v>58</v>
      </c>
      <c r="E4" s="47">
        <v>0</v>
      </c>
      <c r="G4" s="44" t="s">
        <v>52</v>
      </c>
      <c r="H4" s="44">
        <v>0</v>
      </c>
    </row>
    <row r="5" spans="1:8" x14ac:dyDescent="0.35">
      <c r="A5" s="45" t="s">
        <v>46</v>
      </c>
      <c r="B5" s="45">
        <v>0</v>
      </c>
      <c r="D5" s="47" t="s">
        <v>46</v>
      </c>
      <c r="E5" s="47">
        <v>0</v>
      </c>
      <c r="G5" s="44" t="s">
        <v>55</v>
      </c>
      <c r="H5" s="44">
        <v>0</v>
      </c>
    </row>
    <row r="6" spans="1:8" x14ac:dyDescent="0.35">
      <c r="A6" s="45" t="s">
        <v>59</v>
      </c>
      <c r="B6" s="45">
        <v>0</v>
      </c>
      <c r="D6" s="47" t="s">
        <v>59</v>
      </c>
      <c r="E6" s="47">
        <v>0</v>
      </c>
      <c r="G6" s="44" t="s">
        <v>53</v>
      </c>
      <c r="H6" s="44">
        <v>0</v>
      </c>
    </row>
    <row r="7" spans="1:8" x14ac:dyDescent="0.35">
      <c r="A7" s="45" t="s">
        <v>38</v>
      </c>
      <c r="B7" s="45">
        <v>0</v>
      </c>
      <c r="D7" s="47" t="s">
        <v>38</v>
      </c>
      <c r="E7" s="47">
        <v>41</v>
      </c>
      <c r="G7" s="44" t="s">
        <v>51</v>
      </c>
      <c r="H7" s="44">
        <v>0</v>
      </c>
    </row>
    <row r="8" spans="1:8" x14ac:dyDescent="0.35">
      <c r="A8" s="45" t="s">
        <v>39</v>
      </c>
      <c r="B8" s="45">
        <v>0</v>
      </c>
      <c r="D8" s="47" t="s">
        <v>39</v>
      </c>
      <c r="E8" s="47">
        <v>1</v>
      </c>
      <c r="G8" s="44" t="s">
        <v>54</v>
      </c>
      <c r="H8" s="44">
        <v>0</v>
      </c>
    </row>
    <row r="9" spans="1:8" x14ac:dyDescent="0.35">
      <c r="A9" s="45" t="s">
        <v>60</v>
      </c>
      <c r="B9" s="45">
        <v>0</v>
      </c>
      <c r="D9" s="47" t="s">
        <v>60</v>
      </c>
      <c r="E9" s="47">
        <v>0</v>
      </c>
    </row>
    <row r="10" spans="1:8" x14ac:dyDescent="0.35">
      <c r="A10" s="45" t="s">
        <v>41</v>
      </c>
      <c r="B10" s="45">
        <v>0</v>
      </c>
      <c r="D10" s="47" t="s">
        <v>41</v>
      </c>
      <c r="E10" s="47">
        <v>0</v>
      </c>
    </row>
    <row r="11" spans="1:8" x14ac:dyDescent="0.35">
      <c r="A11" s="45" t="s">
        <v>35</v>
      </c>
      <c r="B11" s="45">
        <v>0</v>
      </c>
      <c r="D11" s="47" t="s">
        <v>35</v>
      </c>
      <c r="E11" s="47">
        <v>18</v>
      </c>
    </row>
    <row r="12" spans="1:8" x14ac:dyDescent="0.35">
      <c r="A12" s="45" t="s">
        <v>33</v>
      </c>
      <c r="B12" s="45">
        <v>0</v>
      </c>
      <c r="D12" s="47" t="s">
        <v>33</v>
      </c>
      <c r="E12" s="47">
        <v>51</v>
      </c>
    </row>
    <row r="13" spans="1:8" x14ac:dyDescent="0.35">
      <c r="A13" s="45" t="s">
        <v>61</v>
      </c>
      <c r="B13" s="45">
        <v>0</v>
      </c>
      <c r="D13" s="47" t="s">
        <v>61</v>
      </c>
      <c r="E13" s="47">
        <v>0</v>
      </c>
    </row>
    <row r="14" spans="1:8" x14ac:dyDescent="0.35">
      <c r="A14" s="45" t="s">
        <v>36</v>
      </c>
      <c r="B14" s="45">
        <v>0</v>
      </c>
      <c r="D14" s="47" t="s">
        <v>36</v>
      </c>
      <c r="E14" s="47">
        <v>0</v>
      </c>
    </row>
    <row r="15" spans="1:8" x14ac:dyDescent="0.35">
      <c r="A15" s="45" t="s">
        <v>34</v>
      </c>
      <c r="B15" s="45">
        <v>0</v>
      </c>
      <c r="D15" s="47" t="s">
        <v>34</v>
      </c>
      <c r="E15" s="47">
        <v>58</v>
      </c>
    </row>
    <row r="16" spans="1:8" x14ac:dyDescent="0.35">
      <c r="A16" s="45" t="s">
        <v>62</v>
      </c>
      <c r="B16" s="45">
        <v>0</v>
      </c>
      <c r="D16" s="47" t="s">
        <v>62</v>
      </c>
      <c r="E16" s="47">
        <v>0</v>
      </c>
    </row>
    <row r="17" spans="1:8" x14ac:dyDescent="0.35">
      <c r="A17" s="45" t="s">
        <v>37</v>
      </c>
      <c r="B17" s="45">
        <v>0</v>
      </c>
      <c r="D17" s="47" t="s">
        <v>37</v>
      </c>
      <c r="E17" s="47">
        <v>0</v>
      </c>
    </row>
    <row r="18" spans="1:8" x14ac:dyDescent="0.35">
      <c r="A18" s="44" t="s">
        <v>69</v>
      </c>
      <c r="B18" s="44">
        <f>SUM(B3:B17)</f>
        <v>0</v>
      </c>
      <c r="D18" s="44" t="s">
        <v>69</v>
      </c>
      <c r="E18" s="44">
        <f>SUM(E3:E17)</f>
        <v>169</v>
      </c>
      <c r="G18" s="44" t="s">
        <v>69</v>
      </c>
      <c r="H18" s="44">
        <f>SUM(H3:H17)</f>
        <v>0</v>
      </c>
    </row>
    <row r="20" spans="1:8" x14ac:dyDescent="0.35">
      <c r="A20" s="46" t="s">
        <v>30</v>
      </c>
      <c r="B20" s="46"/>
      <c r="D20" s="48" t="s">
        <v>40</v>
      </c>
      <c r="E20" s="48"/>
      <c r="G20" s="44" t="s">
        <v>44</v>
      </c>
    </row>
    <row r="21" spans="1:8" x14ac:dyDescent="0.35">
      <c r="A21" s="46" t="s">
        <v>28</v>
      </c>
      <c r="B21" s="46" t="s">
        <v>29</v>
      </c>
      <c r="D21" s="48" t="s">
        <v>28</v>
      </c>
      <c r="E21" s="48" t="s">
        <v>29</v>
      </c>
      <c r="G21" s="44" t="s">
        <v>28</v>
      </c>
      <c r="H21" s="44" t="s">
        <v>29</v>
      </c>
    </row>
    <row r="22" spans="1:8" x14ac:dyDescent="0.35">
      <c r="A22" s="46" t="s">
        <v>57</v>
      </c>
      <c r="B22" s="46">
        <v>0</v>
      </c>
      <c r="D22" s="48" t="s">
        <v>57</v>
      </c>
      <c r="E22" s="48">
        <v>0</v>
      </c>
      <c r="G22" s="44" t="s">
        <v>56</v>
      </c>
      <c r="H22" s="44">
        <v>0</v>
      </c>
    </row>
    <row r="23" spans="1:8" x14ac:dyDescent="0.35">
      <c r="A23" s="46" t="s">
        <v>58</v>
      </c>
      <c r="B23" s="46">
        <v>0</v>
      </c>
      <c r="D23" s="48" t="s">
        <v>58</v>
      </c>
      <c r="E23" s="48">
        <v>0</v>
      </c>
      <c r="G23" s="44" t="s">
        <v>52</v>
      </c>
      <c r="H23" s="44">
        <v>0</v>
      </c>
    </row>
    <row r="24" spans="1:8" x14ac:dyDescent="0.35">
      <c r="A24" s="46" t="s">
        <v>46</v>
      </c>
      <c r="B24" s="46">
        <v>0</v>
      </c>
      <c r="D24" s="48" t="s">
        <v>46</v>
      </c>
      <c r="E24" s="48">
        <v>0</v>
      </c>
      <c r="G24" s="44" t="s">
        <v>55</v>
      </c>
      <c r="H24" s="44">
        <v>0</v>
      </c>
    </row>
    <row r="25" spans="1:8" x14ac:dyDescent="0.35">
      <c r="A25" s="46" t="s">
        <v>59</v>
      </c>
      <c r="B25" s="46">
        <v>0</v>
      </c>
      <c r="D25" s="48" t="s">
        <v>59</v>
      </c>
      <c r="E25" s="48">
        <v>0</v>
      </c>
      <c r="G25" s="44" t="s">
        <v>53</v>
      </c>
      <c r="H25" s="44">
        <v>0</v>
      </c>
    </row>
    <row r="26" spans="1:8" x14ac:dyDescent="0.35">
      <c r="A26" s="46" t="s">
        <v>38</v>
      </c>
      <c r="B26" s="46">
        <v>0</v>
      </c>
      <c r="D26" s="48" t="s">
        <v>38</v>
      </c>
      <c r="E26" s="48">
        <v>36</v>
      </c>
      <c r="G26" s="44" t="s">
        <v>51</v>
      </c>
      <c r="H26" s="44">
        <v>0</v>
      </c>
    </row>
    <row r="27" spans="1:8" x14ac:dyDescent="0.35">
      <c r="A27" s="46" t="s">
        <v>39</v>
      </c>
      <c r="B27" s="46">
        <v>0</v>
      </c>
      <c r="D27" s="48" t="s">
        <v>39</v>
      </c>
      <c r="E27" s="48">
        <v>1</v>
      </c>
      <c r="G27" s="44" t="s">
        <v>54</v>
      </c>
      <c r="H27" s="44">
        <v>0</v>
      </c>
    </row>
    <row r="28" spans="1:8" x14ac:dyDescent="0.35">
      <c r="A28" s="46" t="s">
        <v>60</v>
      </c>
      <c r="B28" s="46">
        <v>0</v>
      </c>
      <c r="D28" s="48" t="s">
        <v>60</v>
      </c>
      <c r="E28" s="48">
        <v>0</v>
      </c>
    </row>
    <row r="29" spans="1:8" x14ac:dyDescent="0.35">
      <c r="A29" s="46" t="s">
        <v>41</v>
      </c>
      <c r="B29" s="46">
        <v>0</v>
      </c>
      <c r="D29" s="48" t="s">
        <v>41</v>
      </c>
      <c r="E29" s="48">
        <v>0</v>
      </c>
    </row>
    <row r="30" spans="1:8" x14ac:dyDescent="0.35">
      <c r="A30" s="46" t="s">
        <v>35</v>
      </c>
      <c r="B30" s="46">
        <v>0</v>
      </c>
      <c r="D30" s="48" t="s">
        <v>35</v>
      </c>
      <c r="E30" s="48">
        <v>21</v>
      </c>
    </row>
    <row r="31" spans="1:8" x14ac:dyDescent="0.35">
      <c r="A31" s="46" t="s">
        <v>33</v>
      </c>
      <c r="B31" s="46">
        <v>0</v>
      </c>
      <c r="D31" s="48" t="s">
        <v>33</v>
      </c>
      <c r="E31" s="48">
        <v>50</v>
      </c>
    </row>
    <row r="32" spans="1:8" x14ac:dyDescent="0.35">
      <c r="A32" s="46" t="s">
        <v>61</v>
      </c>
      <c r="B32" s="46">
        <v>0</v>
      </c>
      <c r="D32" s="48" t="s">
        <v>61</v>
      </c>
      <c r="E32" s="48">
        <v>0</v>
      </c>
    </row>
    <row r="33" spans="1:8" x14ac:dyDescent="0.35">
      <c r="A33" s="46" t="s">
        <v>36</v>
      </c>
      <c r="B33" s="46">
        <v>0</v>
      </c>
      <c r="D33" s="48" t="s">
        <v>36</v>
      </c>
      <c r="E33" s="48">
        <v>0</v>
      </c>
    </row>
    <row r="34" spans="1:8" x14ac:dyDescent="0.35">
      <c r="A34" s="46" t="s">
        <v>34</v>
      </c>
      <c r="B34" s="46">
        <v>0</v>
      </c>
      <c r="D34" s="48" t="s">
        <v>34</v>
      </c>
      <c r="E34" s="48">
        <v>10</v>
      </c>
    </row>
    <row r="35" spans="1:8" x14ac:dyDescent="0.35">
      <c r="A35" s="46" t="s">
        <v>62</v>
      </c>
      <c r="B35" s="46">
        <v>0</v>
      </c>
      <c r="D35" s="48" t="s">
        <v>62</v>
      </c>
      <c r="E35" s="48">
        <v>0</v>
      </c>
    </row>
    <row r="36" spans="1:8" x14ac:dyDescent="0.35">
      <c r="A36" s="46" t="s">
        <v>37</v>
      </c>
      <c r="B36" s="46">
        <v>0</v>
      </c>
      <c r="D36" s="48" t="s">
        <v>37</v>
      </c>
      <c r="E36" s="48">
        <v>2</v>
      </c>
    </row>
    <row r="37" spans="1:8" x14ac:dyDescent="0.35">
      <c r="A37" s="44" t="s">
        <v>69</v>
      </c>
      <c r="B37" s="44">
        <f>SUM(B22:B36)</f>
        <v>0</v>
      </c>
      <c r="D37" s="44" t="s">
        <v>69</v>
      </c>
      <c r="E37" s="44">
        <f>SUM(E22:E36)</f>
        <v>120</v>
      </c>
      <c r="G37" s="44" t="s">
        <v>69</v>
      </c>
      <c r="H37" s="44">
        <f>SUM(H22:H36)</f>
        <v>0</v>
      </c>
    </row>
    <row r="39" spans="1:8" x14ac:dyDescent="0.35">
      <c r="A39" s="44" t="s">
        <v>31</v>
      </c>
      <c r="D39" s="49" t="s">
        <v>42</v>
      </c>
      <c r="E39" s="49"/>
      <c r="G39" s="44" t="s">
        <v>45</v>
      </c>
    </row>
    <row r="40" spans="1:8" x14ac:dyDescent="0.35">
      <c r="A40" s="44" t="s">
        <v>28</v>
      </c>
      <c r="B40" s="44" t="s">
        <v>29</v>
      </c>
      <c r="D40" s="49" t="s">
        <v>28</v>
      </c>
      <c r="E40" s="49" t="s">
        <v>29</v>
      </c>
      <c r="G40" s="44" t="s">
        <v>28</v>
      </c>
      <c r="H40" s="44" t="s">
        <v>29</v>
      </c>
    </row>
    <row r="41" spans="1:8" x14ac:dyDescent="0.35">
      <c r="A41" s="44" t="s">
        <v>57</v>
      </c>
      <c r="B41" s="44">
        <v>0</v>
      </c>
      <c r="D41" s="49" t="s">
        <v>57</v>
      </c>
      <c r="E41" s="49">
        <v>0</v>
      </c>
      <c r="G41" s="44" t="s">
        <v>56</v>
      </c>
      <c r="H41" s="44">
        <v>0</v>
      </c>
    </row>
    <row r="42" spans="1:8" x14ac:dyDescent="0.35">
      <c r="A42" s="44" t="s">
        <v>58</v>
      </c>
      <c r="B42" s="44">
        <v>0</v>
      </c>
      <c r="D42" s="49" t="s">
        <v>58</v>
      </c>
      <c r="E42" s="49">
        <v>0</v>
      </c>
      <c r="G42" s="44" t="s">
        <v>52</v>
      </c>
      <c r="H42" s="44">
        <v>0</v>
      </c>
    </row>
    <row r="43" spans="1:8" x14ac:dyDescent="0.35">
      <c r="A43" s="44" t="s">
        <v>46</v>
      </c>
      <c r="B43" s="44">
        <v>0</v>
      </c>
      <c r="D43" s="49" t="s">
        <v>46</v>
      </c>
      <c r="E43" s="49">
        <v>0</v>
      </c>
      <c r="G43" s="44" t="s">
        <v>55</v>
      </c>
      <c r="H43" s="44">
        <v>0</v>
      </c>
    </row>
    <row r="44" spans="1:8" x14ac:dyDescent="0.35">
      <c r="A44" s="44" t="s">
        <v>59</v>
      </c>
      <c r="B44" s="44">
        <v>0</v>
      </c>
      <c r="D44" s="49" t="s">
        <v>59</v>
      </c>
      <c r="E44" s="49">
        <v>0</v>
      </c>
      <c r="G44" s="44" t="s">
        <v>53</v>
      </c>
      <c r="H44" s="44">
        <v>0</v>
      </c>
    </row>
    <row r="45" spans="1:8" x14ac:dyDescent="0.35">
      <c r="A45" s="44" t="s">
        <v>38</v>
      </c>
      <c r="B45" s="44">
        <v>0</v>
      </c>
      <c r="D45" s="49" t="s">
        <v>38</v>
      </c>
      <c r="E45" s="49">
        <v>53</v>
      </c>
      <c r="G45" s="44" t="s">
        <v>51</v>
      </c>
      <c r="H45" s="44">
        <v>0</v>
      </c>
    </row>
    <row r="46" spans="1:8" x14ac:dyDescent="0.35">
      <c r="A46" s="44" t="s">
        <v>39</v>
      </c>
      <c r="B46" s="44">
        <v>0</v>
      </c>
      <c r="D46" s="49" t="s">
        <v>39</v>
      </c>
      <c r="E46" s="49">
        <v>4</v>
      </c>
      <c r="G46" s="44" t="s">
        <v>54</v>
      </c>
      <c r="H46" s="44">
        <v>0</v>
      </c>
    </row>
    <row r="47" spans="1:8" x14ac:dyDescent="0.35">
      <c r="A47" s="44" t="s">
        <v>60</v>
      </c>
      <c r="B47" s="44">
        <v>0</v>
      </c>
      <c r="D47" s="49" t="s">
        <v>60</v>
      </c>
      <c r="E47" s="49">
        <v>0</v>
      </c>
    </row>
    <row r="48" spans="1:8" x14ac:dyDescent="0.35">
      <c r="A48" s="44" t="s">
        <v>41</v>
      </c>
      <c r="B48" s="44">
        <v>0</v>
      </c>
      <c r="D48" s="49" t="s">
        <v>41</v>
      </c>
      <c r="E48" s="49">
        <v>1</v>
      </c>
    </row>
    <row r="49" spans="1:8" x14ac:dyDescent="0.35">
      <c r="A49" s="44" t="s">
        <v>35</v>
      </c>
      <c r="B49" s="44">
        <v>0</v>
      </c>
      <c r="D49" s="49" t="s">
        <v>35</v>
      </c>
      <c r="E49" s="49">
        <v>38</v>
      </c>
    </row>
    <row r="50" spans="1:8" x14ac:dyDescent="0.35">
      <c r="A50" s="44" t="s">
        <v>33</v>
      </c>
      <c r="B50" s="44">
        <v>0</v>
      </c>
      <c r="D50" s="49" t="s">
        <v>33</v>
      </c>
      <c r="E50" s="49">
        <v>66</v>
      </c>
    </row>
    <row r="51" spans="1:8" x14ac:dyDescent="0.35">
      <c r="A51" s="44" t="s">
        <v>61</v>
      </c>
      <c r="B51" s="44">
        <v>0</v>
      </c>
      <c r="D51" s="49" t="s">
        <v>61</v>
      </c>
      <c r="E51" s="49">
        <v>0</v>
      </c>
    </row>
    <row r="52" spans="1:8" x14ac:dyDescent="0.35">
      <c r="A52" s="44" t="s">
        <v>36</v>
      </c>
      <c r="B52" s="44">
        <v>0</v>
      </c>
      <c r="D52" s="49" t="s">
        <v>36</v>
      </c>
      <c r="E52" s="49">
        <v>0</v>
      </c>
    </row>
    <row r="53" spans="1:8" x14ac:dyDescent="0.35">
      <c r="A53" s="44" t="s">
        <v>34</v>
      </c>
      <c r="B53" s="44">
        <v>0</v>
      </c>
      <c r="D53" s="49" t="s">
        <v>34</v>
      </c>
      <c r="E53" s="49">
        <v>20</v>
      </c>
    </row>
    <row r="54" spans="1:8" x14ac:dyDescent="0.35">
      <c r="A54" s="44" t="s">
        <v>62</v>
      </c>
      <c r="B54" s="44">
        <v>0</v>
      </c>
      <c r="D54" s="49" t="s">
        <v>62</v>
      </c>
      <c r="E54" s="49">
        <v>0</v>
      </c>
    </row>
    <row r="55" spans="1:8" x14ac:dyDescent="0.35">
      <c r="A55" s="44" t="s">
        <v>37</v>
      </c>
      <c r="B55" s="44">
        <v>0</v>
      </c>
      <c r="D55" s="49" t="s">
        <v>37</v>
      </c>
      <c r="E55" s="49">
        <v>3</v>
      </c>
    </row>
    <row r="56" spans="1:8" x14ac:dyDescent="0.35">
      <c r="A56" s="44" t="s">
        <v>69</v>
      </c>
      <c r="B56" s="44">
        <f>SUM(B41:B55)</f>
        <v>0</v>
      </c>
      <c r="D56" s="44" t="s">
        <v>69</v>
      </c>
      <c r="E56" s="44">
        <f>SUM(E41:E55)</f>
        <v>185</v>
      </c>
      <c r="G56" s="44" t="s">
        <v>69</v>
      </c>
      <c r="H56" s="44">
        <f>SUM(H41:H55)</f>
        <v>0</v>
      </c>
    </row>
    <row r="58" spans="1:8" x14ac:dyDescent="0.35">
      <c r="A58" s="44" t="s">
        <v>63</v>
      </c>
      <c r="D58" s="44" t="s">
        <v>64</v>
      </c>
      <c r="G58" s="44" t="s">
        <v>65</v>
      </c>
    </row>
    <row r="59" spans="1:8" x14ac:dyDescent="0.35">
      <c r="A59" s="44" t="s">
        <v>28</v>
      </c>
      <c r="B59" s="44" t="s">
        <v>29</v>
      </c>
      <c r="D59" s="44" t="s">
        <v>28</v>
      </c>
      <c r="E59" s="44" t="s">
        <v>29</v>
      </c>
      <c r="G59" s="44" t="s">
        <v>28</v>
      </c>
      <c r="H59" s="44" t="s">
        <v>29</v>
      </c>
    </row>
    <row r="60" spans="1:8" x14ac:dyDescent="0.35">
      <c r="A60" s="44" t="s">
        <v>57</v>
      </c>
      <c r="B60" s="44">
        <f t="shared" ref="B60:B74" si="0">B3+B22</f>
        <v>0</v>
      </c>
      <c r="D60" s="44" t="s">
        <v>57</v>
      </c>
      <c r="E60" s="44">
        <f t="shared" ref="E60:E74" si="1">E3+E22</f>
        <v>0</v>
      </c>
      <c r="G60" s="44" t="s">
        <v>56</v>
      </c>
      <c r="H60" s="44">
        <f t="shared" ref="H60:H65" si="2">H3+H22</f>
        <v>0</v>
      </c>
    </row>
    <row r="61" spans="1:8" x14ac:dyDescent="0.35">
      <c r="A61" s="44" t="s">
        <v>58</v>
      </c>
      <c r="B61" s="44">
        <f t="shared" si="0"/>
        <v>0</v>
      </c>
      <c r="D61" s="44" t="s">
        <v>58</v>
      </c>
      <c r="E61" s="44">
        <f t="shared" si="1"/>
        <v>0</v>
      </c>
      <c r="G61" s="44" t="s">
        <v>52</v>
      </c>
      <c r="H61" s="44">
        <f t="shared" si="2"/>
        <v>0</v>
      </c>
    </row>
    <row r="62" spans="1:8" x14ac:dyDescent="0.35">
      <c r="A62" s="44" t="s">
        <v>46</v>
      </c>
      <c r="B62" s="44">
        <f t="shared" si="0"/>
        <v>0</v>
      </c>
      <c r="D62" s="44" t="s">
        <v>46</v>
      </c>
      <c r="E62" s="44">
        <f t="shared" si="1"/>
        <v>0</v>
      </c>
      <c r="G62" s="44" t="s">
        <v>55</v>
      </c>
      <c r="H62" s="44">
        <f t="shared" si="2"/>
        <v>0</v>
      </c>
    </row>
    <row r="63" spans="1:8" x14ac:dyDescent="0.35">
      <c r="A63" s="44" t="s">
        <v>59</v>
      </c>
      <c r="B63" s="44">
        <f t="shared" si="0"/>
        <v>0</v>
      </c>
      <c r="D63" s="44" t="s">
        <v>59</v>
      </c>
      <c r="E63" s="44">
        <f t="shared" si="1"/>
        <v>0</v>
      </c>
      <c r="G63" s="44" t="s">
        <v>53</v>
      </c>
      <c r="H63" s="44">
        <f t="shared" si="2"/>
        <v>0</v>
      </c>
    </row>
    <row r="64" spans="1:8" x14ac:dyDescent="0.35">
      <c r="A64" s="44" t="s">
        <v>38</v>
      </c>
      <c r="B64" s="44">
        <f t="shared" si="0"/>
        <v>0</v>
      </c>
      <c r="D64" s="44" t="s">
        <v>38</v>
      </c>
      <c r="E64" s="44">
        <f t="shared" si="1"/>
        <v>77</v>
      </c>
      <c r="G64" s="44" t="s">
        <v>51</v>
      </c>
      <c r="H64" s="44">
        <f t="shared" si="2"/>
        <v>0</v>
      </c>
    </row>
    <row r="65" spans="1:9" x14ac:dyDescent="0.35">
      <c r="A65" s="44" t="s">
        <v>39</v>
      </c>
      <c r="B65" s="44">
        <f t="shared" si="0"/>
        <v>0</v>
      </c>
      <c r="D65" s="44" t="s">
        <v>39</v>
      </c>
      <c r="E65" s="44">
        <f t="shared" si="1"/>
        <v>2</v>
      </c>
      <c r="G65" s="44" t="s">
        <v>54</v>
      </c>
      <c r="H65" s="44">
        <f t="shared" si="2"/>
        <v>0</v>
      </c>
    </row>
    <row r="66" spans="1:9" x14ac:dyDescent="0.35">
      <c r="A66" s="44" t="s">
        <v>60</v>
      </c>
      <c r="B66" s="44">
        <f t="shared" si="0"/>
        <v>0</v>
      </c>
      <c r="D66" s="44" t="s">
        <v>60</v>
      </c>
      <c r="E66" s="44">
        <f t="shared" si="1"/>
        <v>0</v>
      </c>
    </row>
    <row r="67" spans="1:9" x14ac:dyDescent="0.35">
      <c r="A67" s="44" t="s">
        <v>41</v>
      </c>
      <c r="B67" s="44">
        <f t="shared" si="0"/>
        <v>0</v>
      </c>
      <c r="D67" s="44" t="s">
        <v>41</v>
      </c>
      <c r="E67" s="44">
        <f t="shared" si="1"/>
        <v>0</v>
      </c>
    </row>
    <row r="68" spans="1:9" x14ac:dyDescent="0.35">
      <c r="A68" s="44" t="s">
        <v>35</v>
      </c>
      <c r="B68" s="44">
        <f t="shared" si="0"/>
        <v>0</v>
      </c>
      <c r="D68" s="44" t="s">
        <v>35</v>
      </c>
      <c r="E68" s="44">
        <f t="shared" si="1"/>
        <v>39</v>
      </c>
    </row>
    <row r="69" spans="1:9" x14ac:dyDescent="0.35">
      <c r="A69" s="44" t="s">
        <v>33</v>
      </c>
      <c r="B69" s="44">
        <f t="shared" si="0"/>
        <v>0</v>
      </c>
      <c r="D69" s="44" t="s">
        <v>33</v>
      </c>
      <c r="E69" s="44">
        <f t="shared" si="1"/>
        <v>101</v>
      </c>
    </row>
    <row r="70" spans="1:9" x14ac:dyDescent="0.35">
      <c r="A70" s="44" t="s">
        <v>61</v>
      </c>
      <c r="B70" s="44">
        <f t="shared" si="0"/>
        <v>0</v>
      </c>
      <c r="D70" s="44" t="s">
        <v>61</v>
      </c>
      <c r="E70" s="44">
        <f t="shared" si="1"/>
        <v>0</v>
      </c>
    </row>
    <row r="71" spans="1:9" x14ac:dyDescent="0.35">
      <c r="A71" s="44" t="s">
        <v>36</v>
      </c>
      <c r="B71" s="44">
        <f t="shared" si="0"/>
        <v>0</v>
      </c>
      <c r="D71" s="44" t="s">
        <v>36</v>
      </c>
      <c r="E71" s="44">
        <f t="shared" si="1"/>
        <v>0</v>
      </c>
    </row>
    <row r="72" spans="1:9" x14ac:dyDescent="0.35">
      <c r="A72" s="44" t="s">
        <v>34</v>
      </c>
      <c r="B72" s="44">
        <f t="shared" si="0"/>
        <v>0</v>
      </c>
      <c r="D72" s="44" t="s">
        <v>34</v>
      </c>
      <c r="E72" s="44">
        <f t="shared" si="1"/>
        <v>68</v>
      </c>
    </row>
    <row r="73" spans="1:9" x14ac:dyDescent="0.35">
      <c r="A73" s="44" t="s">
        <v>62</v>
      </c>
      <c r="B73" s="44">
        <f t="shared" si="0"/>
        <v>0</v>
      </c>
      <c r="D73" s="44" t="s">
        <v>62</v>
      </c>
      <c r="E73" s="44">
        <f t="shared" si="1"/>
        <v>0</v>
      </c>
    </row>
    <row r="74" spans="1:9" x14ac:dyDescent="0.35">
      <c r="A74" s="44" t="s">
        <v>37</v>
      </c>
      <c r="B74" s="44">
        <f t="shared" si="0"/>
        <v>0</v>
      </c>
      <c r="D74" s="44" t="s">
        <v>37</v>
      </c>
      <c r="E74" s="44">
        <f t="shared" si="1"/>
        <v>2</v>
      </c>
    </row>
    <row r="75" spans="1:9" x14ac:dyDescent="0.35">
      <c r="A75" s="44" t="s">
        <v>69</v>
      </c>
      <c r="B75" s="44">
        <f>SUM(B60:B74)</f>
        <v>0</v>
      </c>
      <c r="D75" s="44" t="s">
        <v>69</v>
      </c>
      <c r="E75" s="44">
        <f>SUM(E60:E74)</f>
        <v>289</v>
      </c>
      <c r="G75" s="44" t="s">
        <v>69</v>
      </c>
      <c r="H75" s="44">
        <f>SUM(H60:H74)</f>
        <v>0</v>
      </c>
    </row>
    <row r="77" spans="1:9" x14ac:dyDescent="0.35">
      <c r="A77" s="44" t="s">
        <v>66</v>
      </c>
      <c r="D77" s="44" t="s">
        <v>67</v>
      </c>
      <c r="G77" s="44" t="s">
        <v>68</v>
      </c>
    </row>
    <row r="78" spans="1:9" x14ac:dyDescent="0.35">
      <c r="A78" s="44" t="s">
        <v>28</v>
      </c>
      <c r="B78" s="44" t="s">
        <v>29</v>
      </c>
      <c r="D78" s="44" t="s">
        <v>28</v>
      </c>
      <c r="E78" s="44" t="s">
        <v>29</v>
      </c>
      <c r="G78" s="44" t="s">
        <v>28</v>
      </c>
      <c r="H78" s="44" t="s">
        <v>29</v>
      </c>
    </row>
    <row r="79" spans="1:9" x14ac:dyDescent="0.35">
      <c r="A79" s="44" t="s">
        <v>57</v>
      </c>
      <c r="B79" s="44">
        <f t="shared" ref="B79:B93" si="3">B41+B60</f>
        <v>0</v>
      </c>
      <c r="D79" s="44" t="s">
        <v>57</v>
      </c>
      <c r="E79" s="44">
        <f t="shared" ref="E79:E93" si="4">E41+E60</f>
        <v>0</v>
      </c>
      <c r="F79" s="25">
        <f>E79/E$94</f>
        <v>0</v>
      </c>
      <c r="G79" s="44" t="s">
        <v>56</v>
      </c>
      <c r="H79" s="44">
        <f t="shared" ref="H79:H84" si="5">H41+H60</f>
        <v>0</v>
      </c>
      <c r="I79" s="25"/>
    </row>
    <row r="80" spans="1:9" x14ac:dyDescent="0.35">
      <c r="A80" s="44" t="s">
        <v>58</v>
      </c>
      <c r="B80" s="44">
        <f t="shared" si="3"/>
        <v>0</v>
      </c>
      <c r="D80" s="44" t="s">
        <v>58</v>
      </c>
      <c r="E80" s="44">
        <f t="shared" si="4"/>
        <v>0</v>
      </c>
      <c r="F80" s="25">
        <f t="shared" ref="F80:F94" si="6">E80/E$94</f>
        <v>0</v>
      </c>
      <c r="G80" s="44" t="s">
        <v>52</v>
      </c>
      <c r="H80" s="44">
        <f t="shared" si="5"/>
        <v>0</v>
      </c>
      <c r="I80" s="25"/>
    </row>
    <row r="81" spans="1:9" x14ac:dyDescent="0.35">
      <c r="A81" s="44" t="s">
        <v>46</v>
      </c>
      <c r="B81" s="44">
        <f t="shared" si="3"/>
        <v>0</v>
      </c>
      <c r="D81" s="44" t="s">
        <v>46</v>
      </c>
      <c r="E81" s="44">
        <f t="shared" si="4"/>
        <v>0</v>
      </c>
      <c r="F81" s="25">
        <f t="shared" si="6"/>
        <v>0</v>
      </c>
      <c r="G81" s="44" t="s">
        <v>55</v>
      </c>
      <c r="H81" s="44">
        <f t="shared" si="5"/>
        <v>0</v>
      </c>
      <c r="I81" s="25"/>
    </row>
    <row r="82" spans="1:9" x14ac:dyDescent="0.35">
      <c r="A82" s="44" t="s">
        <v>59</v>
      </c>
      <c r="B82" s="44">
        <f t="shared" si="3"/>
        <v>0</v>
      </c>
      <c r="D82" s="44" t="s">
        <v>59</v>
      </c>
      <c r="E82" s="44">
        <f t="shared" si="4"/>
        <v>0</v>
      </c>
      <c r="F82" s="25">
        <f t="shared" si="6"/>
        <v>0</v>
      </c>
      <c r="G82" s="44" t="s">
        <v>53</v>
      </c>
      <c r="H82" s="44">
        <f t="shared" si="5"/>
        <v>0</v>
      </c>
      <c r="I82" s="25"/>
    </row>
    <row r="83" spans="1:9" x14ac:dyDescent="0.35">
      <c r="A83" s="44" t="s">
        <v>38</v>
      </c>
      <c r="B83" s="44">
        <f t="shared" si="3"/>
        <v>0</v>
      </c>
      <c r="D83" s="44" t="s">
        <v>38</v>
      </c>
      <c r="E83" s="44">
        <f t="shared" si="4"/>
        <v>130</v>
      </c>
      <c r="F83" s="25">
        <f t="shared" si="6"/>
        <v>0.27426160337552741</v>
      </c>
      <c r="G83" s="44" t="s">
        <v>51</v>
      </c>
      <c r="H83" s="44">
        <f t="shared" si="5"/>
        <v>0</v>
      </c>
      <c r="I83" s="25"/>
    </row>
    <row r="84" spans="1:9" x14ac:dyDescent="0.35">
      <c r="A84" s="44" t="s">
        <v>39</v>
      </c>
      <c r="B84" s="44">
        <f t="shared" si="3"/>
        <v>0</v>
      </c>
      <c r="D84" s="44" t="s">
        <v>39</v>
      </c>
      <c r="E84" s="44">
        <f t="shared" si="4"/>
        <v>6</v>
      </c>
      <c r="F84" s="25">
        <f t="shared" si="6"/>
        <v>1.2658227848101266E-2</v>
      </c>
      <c r="G84" s="44" t="s">
        <v>54</v>
      </c>
      <c r="H84" s="44">
        <f t="shared" si="5"/>
        <v>0</v>
      </c>
      <c r="I84" s="25"/>
    </row>
    <row r="85" spans="1:9" x14ac:dyDescent="0.35">
      <c r="A85" s="44" t="s">
        <v>60</v>
      </c>
      <c r="B85" s="44">
        <f t="shared" si="3"/>
        <v>0</v>
      </c>
      <c r="D85" s="44" t="s">
        <v>60</v>
      </c>
      <c r="E85" s="44">
        <f t="shared" si="4"/>
        <v>0</v>
      </c>
      <c r="F85" s="25">
        <f t="shared" si="6"/>
        <v>0</v>
      </c>
      <c r="I85" s="25"/>
    </row>
    <row r="86" spans="1:9" x14ac:dyDescent="0.35">
      <c r="A86" s="44" t="s">
        <v>41</v>
      </c>
      <c r="B86" s="44">
        <f t="shared" si="3"/>
        <v>0</v>
      </c>
      <c r="D86" s="44" t="s">
        <v>41</v>
      </c>
      <c r="E86" s="44">
        <f t="shared" si="4"/>
        <v>1</v>
      </c>
      <c r="F86" s="25">
        <f t="shared" si="6"/>
        <v>2.1097046413502108E-3</v>
      </c>
      <c r="I86" s="25"/>
    </row>
    <row r="87" spans="1:9" x14ac:dyDescent="0.35">
      <c r="A87" s="44" t="s">
        <v>35</v>
      </c>
      <c r="B87" s="44">
        <f t="shared" si="3"/>
        <v>0</v>
      </c>
      <c r="D87" s="44" t="s">
        <v>35</v>
      </c>
      <c r="E87" s="44">
        <f t="shared" si="4"/>
        <v>77</v>
      </c>
      <c r="F87" s="25">
        <f t="shared" si="6"/>
        <v>0.16244725738396623</v>
      </c>
      <c r="I87" s="25"/>
    </row>
    <row r="88" spans="1:9" x14ac:dyDescent="0.35">
      <c r="A88" s="44" t="s">
        <v>33</v>
      </c>
      <c r="B88" s="44">
        <f t="shared" si="3"/>
        <v>0</v>
      </c>
      <c r="D88" s="44" t="s">
        <v>33</v>
      </c>
      <c r="E88" s="44">
        <f t="shared" si="4"/>
        <v>167</v>
      </c>
      <c r="F88" s="25">
        <f t="shared" si="6"/>
        <v>0.35232067510548526</v>
      </c>
      <c r="I88" s="25"/>
    </row>
    <row r="89" spans="1:9" x14ac:dyDescent="0.35">
      <c r="A89" s="44" t="s">
        <v>61</v>
      </c>
      <c r="B89" s="44">
        <f t="shared" si="3"/>
        <v>0</v>
      </c>
      <c r="D89" s="44" t="s">
        <v>61</v>
      </c>
      <c r="E89" s="44">
        <f t="shared" si="4"/>
        <v>0</v>
      </c>
      <c r="F89" s="25">
        <f t="shared" si="6"/>
        <v>0</v>
      </c>
      <c r="I89" s="25"/>
    </row>
    <row r="90" spans="1:9" x14ac:dyDescent="0.35">
      <c r="A90" s="44" t="s">
        <v>36</v>
      </c>
      <c r="B90" s="44">
        <f t="shared" si="3"/>
        <v>0</v>
      </c>
      <c r="D90" s="44" t="s">
        <v>36</v>
      </c>
      <c r="E90" s="44">
        <f t="shared" si="4"/>
        <v>0</v>
      </c>
      <c r="F90" s="25">
        <f t="shared" si="6"/>
        <v>0</v>
      </c>
      <c r="I90" s="25"/>
    </row>
    <row r="91" spans="1:9" x14ac:dyDescent="0.35">
      <c r="A91" s="44" t="s">
        <v>34</v>
      </c>
      <c r="B91" s="44">
        <f t="shared" si="3"/>
        <v>0</v>
      </c>
      <c r="D91" s="44" t="s">
        <v>34</v>
      </c>
      <c r="E91" s="44">
        <f t="shared" si="4"/>
        <v>88</v>
      </c>
      <c r="F91" s="25">
        <f t="shared" si="6"/>
        <v>0.18565400843881857</v>
      </c>
      <c r="I91" s="25"/>
    </row>
    <row r="92" spans="1:9" x14ac:dyDescent="0.35">
      <c r="A92" s="44" t="s">
        <v>62</v>
      </c>
      <c r="B92" s="44">
        <f t="shared" si="3"/>
        <v>0</v>
      </c>
      <c r="D92" s="44" t="s">
        <v>62</v>
      </c>
      <c r="E92" s="44">
        <f t="shared" si="4"/>
        <v>0</v>
      </c>
      <c r="F92" s="25">
        <f t="shared" si="6"/>
        <v>0</v>
      </c>
      <c r="I92" s="25"/>
    </row>
    <row r="93" spans="1:9" x14ac:dyDescent="0.35">
      <c r="A93" s="44" t="s">
        <v>37</v>
      </c>
      <c r="B93" s="44">
        <f t="shared" si="3"/>
        <v>0</v>
      </c>
      <c r="D93" s="44" t="s">
        <v>37</v>
      </c>
      <c r="E93" s="44">
        <f t="shared" si="4"/>
        <v>5</v>
      </c>
      <c r="F93" s="25">
        <f t="shared" si="6"/>
        <v>1.0548523206751054E-2</v>
      </c>
      <c r="I93" s="25"/>
    </row>
    <row r="94" spans="1:9" x14ac:dyDescent="0.35">
      <c r="A94" s="44" t="s">
        <v>69</v>
      </c>
      <c r="B94" s="44">
        <f>SUM(B79:B93)</f>
        <v>0</v>
      </c>
      <c r="D94" s="44" t="s">
        <v>69</v>
      </c>
      <c r="E94" s="44">
        <f>SUM(E79:E93)</f>
        <v>474</v>
      </c>
      <c r="F94" s="25">
        <f t="shared" si="6"/>
        <v>1</v>
      </c>
      <c r="G94" s="44" t="s">
        <v>69</v>
      </c>
      <c r="H94" s="44">
        <f>SUM(H79:H93)</f>
        <v>0</v>
      </c>
      <c r="I94" s="25"/>
    </row>
  </sheetData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topLeftCell="A7" zoomScale="115" zoomScaleNormal="115" workbookViewId="0">
      <selection activeCell="E21" sqref="E21"/>
    </sheetView>
  </sheetViews>
  <sheetFormatPr baseColWidth="10" defaultRowHeight="14.5" x14ac:dyDescent="0.35"/>
  <cols>
    <col min="1" max="1" width="21.1796875" bestFit="1" customWidth="1"/>
  </cols>
  <sheetData>
    <row r="1" spans="1:4" ht="15" x14ac:dyDescent="0.5">
      <c r="B1" s="63" t="s">
        <v>151</v>
      </c>
      <c r="C1" s="63"/>
      <c r="D1" t="s">
        <v>152</v>
      </c>
    </row>
    <row r="2" spans="1:4" s="19" customFormat="1" ht="15" x14ac:dyDescent="0.5">
      <c r="A2" s="19" t="s">
        <v>135</v>
      </c>
      <c r="B2" s="25">
        <v>0.33015250000000002</v>
      </c>
      <c r="C2" s="25">
        <v>0.41725069999999997</v>
      </c>
      <c r="D2" s="25">
        <v>0.37370160000000002</v>
      </c>
    </row>
    <row r="3" spans="1:4" s="19" customFormat="1" ht="15" x14ac:dyDescent="0.5">
      <c r="A3" s="19" t="s">
        <v>136</v>
      </c>
      <c r="B3" s="25">
        <v>0.59675690000000003</v>
      </c>
      <c r="C3" s="25">
        <v>0.68642890000000001</v>
      </c>
      <c r="D3" s="25">
        <v>0.64159290000000002</v>
      </c>
    </row>
    <row r="4" spans="1:4" s="19" customFormat="1" ht="15" x14ac:dyDescent="0.5">
      <c r="A4" s="19" t="s">
        <v>137</v>
      </c>
      <c r="B4" s="25">
        <v>0.31522519999999998</v>
      </c>
      <c r="C4" s="25">
        <v>0.39863029999999999</v>
      </c>
      <c r="D4" s="25">
        <v>0.35692770000000001</v>
      </c>
    </row>
    <row r="5" spans="1:4" s="19" customFormat="1" ht="15" x14ac:dyDescent="0.5">
      <c r="A5" s="19" t="s">
        <v>138</v>
      </c>
      <c r="B5" s="25">
        <v>0.59308110000000003</v>
      </c>
      <c r="C5" s="25">
        <v>0.67879789999999995</v>
      </c>
      <c r="D5" s="25">
        <v>0.63593949999999999</v>
      </c>
    </row>
    <row r="6" spans="1:4" ht="15" x14ac:dyDescent="0.5">
      <c r="A6" s="19" t="s">
        <v>139</v>
      </c>
      <c r="B6" s="25">
        <v>0.26326889999999997</v>
      </c>
      <c r="C6" s="25">
        <v>0.3408832</v>
      </c>
      <c r="D6" s="25">
        <v>0.30207600000000001</v>
      </c>
    </row>
    <row r="7" spans="1:4" ht="15" x14ac:dyDescent="0.5">
      <c r="A7" s="19" t="s">
        <v>140</v>
      </c>
      <c r="B7" s="25">
        <v>0.50744769999999995</v>
      </c>
      <c r="C7" s="25">
        <v>0.59980889999999998</v>
      </c>
      <c r="D7" s="25">
        <v>0.55362829999999996</v>
      </c>
    </row>
    <row r="8" spans="1:4" s="19" customFormat="1" ht="15" x14ac:dyDescent="0.5">
      <c r="A8" s="19" t="s">
        <v>141</v>
      </c>
      <c r="B8" s="25">
        <v>0.43295460000000002</v>
      </c>
      <c r="C8" s="25">
        <v>0.5364816</v>
      </c>
      <c r="D8" s="25">
        <v>0.48471809999999999</v>
      </c>
    </row>
    <row r="9" spans="1:4" s="19" customFormat="1" ht="15" x14ac:dyDescent="0.5">
      <c r="A9" s="19" t="s">
        <v>142</v>
      </c>
      <c r="B9" s="25">
        <v>0.69692379999999998</v>
      </c>
      <c r="C9" s="25">
        <v>0.78159999999999996</v>
      </c>
      <c r="D9" s="25">
        <v>0.73926190000000003</v>
      </c>
    </row>
    <row r="10" spans="1:4" s="19" customFormat="1" ht="15" x14ac:dyDescent="0.5">
      <c r="A10" s="19" t="s">
        <v>143</v>
      </c>
      <c r="B10" s="25">
        <v>0.24713289999999999</v>
      </c>
      <c r="C10" s="25">
        <v>0.35459560000000001</v>
      </c>
      <c r="D10" s="25">
        <v>0.30086429999999997</v>
      </c>
    </row>
    <row r="11" spans="1:4" s="19" customFormat="1" ht="15" x14ac:dyDescent="0.5">
      <c r="A11" s="19" t="s">
        <v>144</v>
      </c>
      <c r="B11" s="25">
        <v>0.4907434</v>
      </c>
      <c r="C11" s="25">
        <v>0.61722790000000005</v>
      </c>
      <c r="D11" s="25">
        <v>0.55398570000000003</v>
      </c>
    </row>
    <row r="12" spans="1:4" s="19" customFormat="1" ht="15" x14ac:dyDescent="0.5">
      <c r="A12" s="19" t="s">
        <v>145</v>
      </c>
      <c r="B12" s="25">
        <v>0.39991769999999999</v>
      </c>
      <c r="C12" s="25">
        <v>0.50279249999999998</v>
      </c>
      <c r="D12" s="25">
        <v>0.45135510000000001</v>
      </c>
    </row>
    <row r="13" spans="1:4" s="19" customFormat="1" ht="15" x14ac:dyDescent="0.5">
      <c r="A13" s="19" t="s">
        <v>146</v>
      </c>
      <c r="B13" s="25">
        <v>0.64690760000000003</v>
      </c>
      <c r="C13" s="25">
        <v>0.74475639999999999</v>
      </c>
      <c r="D13" s="25">
        <v>0.69583200000000001</v>
      </c>
    </row>
    <row r="14" spans="1:4" ht="15" x14ac:dyDescent="0.5">
      <c r="A14" t="s">
        <v>131</v>
      </c>
      <c r="B14" s="25">
        <v>0.16975180000000001</v>
      </c>
      <c r="C14" s="25">
        <v>0.26765660000000002</v>
      </c>
      <c r="D14" s="25">
        <v>0.21870419999999999</v>
      </c>
    </row>
    <row r="15" spans="1:4" ht="15" x14ac:dyDescent="0.5">
      <c r="A15" t="s">
        <v>132</v>
      </c>
      <c r="B15" s="25">
        <v>0.3387677</v>
      </c>
      <c r="C15" s="25">
        <v>0.46881060000000002</v>
      </c>
      <c r="D15" s="25">
        <v>0.40378920000000001</v>
      </c>
    </row>
    <row r="16" spans="1:4" s="19" customFormat="1" ht="15" x14ac:dyDescent="0.5">
      <c r="A16" s="19" t="s">
        <v>133</v>
      </c>
      <c r="B16" s="25">
        <v>0.3000525</v>
      </c>
      <c r="C16" s="25">
        <v>0.41417619999999999</v>
      </c>
      <c r="D16" s="25">
        <v>0.3571143</v>
      </c>
    </row>
    <row r="17" spans="1:4" s="19" customFormat="1" ht="15" x14ac:dyDescent="0.5">
      <c r="A17" s="19" t="s">
        <v>134</v>
      </c>
      <c r="B17" s="25">
        <v>0.50653519999999996</v>
      </c>
      <c r="C17" s="25">
        <v>0.6239941</v>
      </c>
      <c r="D17" s="25">
        <v>0.56526469999999995</v>
      </c>
    </row>
    <row r="18" spans="1:4" x14ac:dyDescent="0.35">
      <c r="A18" s="19" t="s">
        <v>147</v>
      </c>
      <c r="B18" s="25">
        <v>0.44394329999999999</v>
      </c>
      <c r="C18" s="25">
        <v>0.53502499999999997</v>
      </c>
      <c r="D18" s="25">
        <v>0.48948419999999998</v>
      </c>
    </row>
    <row r="19" spans="1:4" x14ac:dyDescent="0.35">
      <c r="A19" s="19" t="s">
        <v>148</v>
      </c>
      <c r="B19" s="25">
        <v>0.69243440000000001</v>
      </c>
      <c r="C19" s="25">
        <v>0.77055240000000003</v>
      </c>
      <c r="D19" s="25">
        <v>0.73149339999999996</v>
      </c>
    </row>
    <row r="20" spans="1:4" x14ac:dyDescent="0.35">
      <c r="A20" s="19" t="s">
        <v>149</v>
      </c>
      <c r="B20" s="25">
        <v>0.40557310000000002</v>
      </c>
      <c r="C20" s="25">
        <v>0.50539029999999996</v>
      </c>
      <c r="D20" s="25">
        <v>0.45548169999999999</v>
      </c>
    </row>
    <row r="21" spans="1:4" x14ac:dyDescent="0.35">
      <c r="A21" s="19" t="s">
        <v>150</v>
      </c>
      <c r="B21" s="25">
        <v>0.65499010000000002</v>
      </c>
      <c r="C21" s="25">
        <v>0.74475590000000003</v>
      </c>
      <c r="D21" s="25">
        <v>0.69987299999999997</v>
      </c>
    </row>
    <row r="22" spans="1:4" x14ac:dyDescent="0.35">
      <c r="A22" s="28" t="s">
        <v>194</v>
      </c>
      <c r="B22" s="32">
        <v>0.26173400000000002</v>
      </c>
      <c r="C22" s="32">
        <v>0.34672500000000001</v>
      </c>
      <c r="D22" s="32">
        <v>0.30422949999999999</v>
      </c>
    </row>
    <row r="23" spans="1:4" x14ac:dyDescent="0.35">
      <c r="A23" s="28" t="s">
        <v>195</v>
      </c>
      <c r="B23" s="32">
        <v>0.42220829999999998</v>
      </c>
      <c r="C23" s="32">
        <v>0.51000330000000005</v>
      </c>
      <c r="D23" s="32">
        <v>0.46610580000000001</v>
      </c>
    </row>
    <row r="36" spans="1:7" ht="16.5" x14ac:dyDescent="0.4">
      <c r="B36" t="s">
        <v>196</v>
      </c>
      <c r="C36" s="60" t="s">
        <v>197</v>
      </c>
      <c r="D36" t="s">
        <v>200</v>
      </c>
      <c r="E36" t="s">
        <v>201</v>
      </c>
      <c r="F36" t="s">
        <v>203</v>
      </c>
      <c r="G36" t="s">
        <v>202</v>
      </c>
    </row>
    <row r="37" spans="1:7" x14ac:dyDescent="0.35">
      <c r="A37" t="s">
        <v>116</v>
      </c>
      <c r="B37" s="25">
        <v>0.37370160000000002</v>
      </c>
      <c r="C37" s="25">
        <v>0.35692770000000001</v>
      </c>
      <c r="D37" s="25">
        <f>C2 - B37</f>
        <v>4.3549099999999952E-2</v>
      </c>
      <c r="E37" s="25">
        <f>B37 - B2</f>
        <v>4.3549100000000007E-2</v>
      </c>
      <c r="F37" s="25">
        <f>C4 - C37</f>
        <v>4.1702599999999979E-2</v>
      </c>
      <c r="G37" s="25">
        <f>C37 - B4</f>
        <v>4.1702500000000031E-2</v>
      </c>
    </row>
    <row r="38" spans="1:7" x14ac:dyDescent="0.35">
      <c r="A38" t="s">
        <v>117</v>
      </c>
      <c r="B38" s="25">
        <v>0.30207600000000001</v>
      </c>
      <c r="C38" s="25">
        <v>0.48471809999999999</v>
      </c>
      <c r="D38" s="25">
        <f>C6 - B38</f>
        <v>3.8807199999999986E-2</v>
      </c>
      <c r="E38" s="25">
        <f>B38 - B6</f>
        <v>3.8807100000000039E-2</v>
      </c>
      <c r="F38" s="25">
        <f>C8 - C38</f>
        <v>5.1763500000000018E-2</v>
      </c>
      <c r="G38" s="25">
        <f>C38 - B8</f>
        <v>5.1763499999999962E-2</v>
      </c>
    </row>
    <row r="39" spans="1:7" x14ac:dyDescent="0.35">
      <c r="A39" t="s">
        <v>118</v>
      </c>
      <c r="B39" s="25">
        <v>0.30086429999999997</v>
      </c>
      <c r="C39" s="25">
        <v>0.45135510000000001</v>
      </c>
      <c r="D39" s="25">
        <f>C10 - B39</f>
        <v>5.3731300000000037E-2</v>
      </c>
      <c r="E39" s="25">
        <f>B39 - B10</f>
        <v>5.3731399999999985E-2</v>
      </c>
      <c r="F39" s="25">
        <f>C12 - C39</f>
        <v>5.1437399999999966E-2</v>
      </c>
      <c r="G39" s="25">
        <f>C39 - B12</f>
        <v>5.1437400000000022E-2</v>
      </c>
    </row>
    <row r="40" spans="1:7" x14ac:dyDescent="0.35">
      <c r="A40" t="s">
        <v>119</v>
      </c>
      <c r="B40" s="25">
        <v>0.21870419999999999</v>
      </c>
      <c r="C40" s="25">
        <v>0.3571143</v>
      </c>
      <c r="D40" s="25">
        <f>C14 - B40</f>
        <v>4.8952400000000035E-2</v>
      </c>
      <c r="E40" s="25">
        <f>B40 - B14</f>
        <v>4.8952399999999979E-2</v>
      </c>
      <c r="F40" s="25">
        <f>C16 - C40</f>
        <v>5.7061899999999999E-2</v>
      </c>
      <c r="G40" s="25">
        <f>C40 - B16</f>
        <v>5.7061799999999996E-2</v>
      </c>
    </row>
    <row r="41" spans="1:7" x14ac:dyDescent="0.35">
      <c r="A41" t="s">
        <v>187</v>
      </c>
      <c r="C41" s="25">
        <v>0.30422949999999999</v>
      </c>
      <c r="D41" s="25"/>
      <c r="E41" s="25"/>
      <c r="F41" s="25">
        <f>C22 - C41</f>
        <v>4.2495500000000019E-2</v>
      </c>
      <c r="G41" s="25">
        <f>C41 - B22</f>
        <v>4.2495499999999964E-2</v>
      </c>
    </row>
    <row r="42" spans="1:7" x14ac:dyDescent="0.35">
      <c r="A42" t="s">
        <v>120</v>
      </c>
      <c r="C42" s="25">
        <v>0.48948419999999998</v>
      </c>
      <c r="D42" s="25"/>
      <c r="E42" s="25"/>
      <c r="F42" s="25">
        <f>C18 - C42</f>
        <v>4.5540799999999992E-2</v>
      </c>
      <c r="G42" s="25">
        <f>C42 - B18</f>
        <v>4.5540899999999995E-2</v>
      </c>
    </row>
    <row r="45" spans="1:7" ht="16.5" x14ac:dyDescent="0.4">
      <c r="B45" s="60" t="s">
        <v>199</v>
      </c>
      <c r="C45" s="61" t="s">
        <v>198</v>
      </c>
      <c r="D45" s="60" t="s">
        <v>200</v>
      </c>
      <c r="E45" s="60" t="s">
        <v>201</v>
      </c>
      <c r="F45" s="60" t="s">
        <v>203</v>
      </c>
      <c r="G45" s="60" t="s">
        <v>202</v>
      </c>
    </row>
    <row r="46" spans="1:7" x14ac:dyDescent="0.35">
      <c r="A46" s="60" t="s">
        <v>116</v>
      </c>
      <c r="B46" s="25">
        <v>0.64159290000000002</v>
      </c>
      <c r="C46" s="25">
        <v>0.63593949999999999</v>
      </c>
      <c r="D46" s="25">
        <f>C3 - B46</f>
        <v>4.4835999999999987E-2</v>
      </c>
      <c r="E46" s="25">
        <f>B46 - B3</f>
        <v>4.4835999999999987E-2</v>
      </c>
      <c r="F46" s="25">
        <f>C5 - C46</f>
        <v>4.2858399999999963E-2</v>
      </c>
      <c r="G46" s="25">
        <f>C46 - B5</f>
        <v>4.2858399999999963E-2</v>
      </c>
    </row>
    <row r="47" spans="1:7" x14ac:dyDescent="0.35">
      <c r="A47" s="60" t="s">
        <v>117</v>
      </c>
      <c r="B47" s="25">
        <v>0.55362829999999996</v>
      </c>
      <c r="C47" s="25">
        <v>0.73926190000000003</v>
      </c>
      <c r="D47" s="25">
        <f>C7 - B47</f>
        <v>4.6180600000000016E-2</v>
      </c>
      <c r="E47" s="25">
        <f>B47 - B7</f>
        <v>4.6180600000000016E-2</v>
      </c>
      <c r="F47" s="25">
        <f>C9 - C47</f>
        <v>4.2338099999999934E-2</v>
      </c>
      <c r="G47" s="25">
        <f>C47 - B9</f>
        <v>4.2338100000000045E-2</v>
      </c>
    </row>
    <row r="48" spans="1:7" x14ac:dyDescent="0.35">
      <c r="A48" s="60" t="s">
        <v>118</v>
      </c>
      <c r="B48" s="25">
        <v>0.55398570000000003</v>
      </c>
      <c r="C48" s="25">
        <v>0.69583200000000001</v>
      </c>
      <c r="D48" s="25">
        <f>C11 - B48</f>
        <v>6.3242200000000026E-2</v>
      </c>
      <c r="E48" s="25">
        <f>B48 - B11</f>
        <v>6.3242300000000029E-2</v>
      </c>
      <c r="F48" s="25">
        <f>C13 - C48</f>
        <v>4.8924399999999979E-2</v>
      </c>
      <c r="G48" s="25">
        <f>C48 - B13</f>
        <v>4.8924399999999979E-2</v>
      </c>
    </row>
    <row r="49" spans="1:7" x14ac:dyDescent="0.35">
      <c r="A49" s="60" t="s">
        <v>119</v>
      </c>
      <c r="B49" s="25">
        <v>0.40378920000000001</v>
      </c>
      <c r="C49" s="25">
        <v>0.56526469999999995</v>
      </c>
      <c r="D49" s="25">
        <f>C15 - B49</f>
        <v>6.5021400000000007E-2</v>
      </c>
      <c r="E49" s="25">
        <f>B49 - B15</f>
        <v>6.502150000000001E-2</v>
      </c>
      <c r="F49" s="25">
        <f>C17 - C49</f>
        <v>5.8729400000000043E-2</v>
      </c>
      <c r="G49" s="25">
        <f>C49 - B17</f>
        <v>5.872949999999999E-2</v>
      </c>
    </row>
    <row r="50" spans="1:7" x14ac:dyDescent="0.35">
      <c r="A50" s="60" t="s">
        <v>187</v>
      </c>
      <c r="B50" s="25"/>
      <c r="C50" s="25">
        <v>0.46610580000000001</v>
      </c>
      <c r="D50" s="25"/>
      <c r="E50" s="25"/>
      <c r="F50" s="25">
        <f>C23 - C50</f>
        <v>4.3897500000000034E-2</v>
      </c>
      <c r="G50" s="25">
        <f>C50 - B23</f>
        <v>4.3897500000000034E-2</v>
      </c>
    </row>
    <row r="51" spans="1:7" x14ac:dyDescent="0.35">
      <c r="A51" s="60" t="s">
        <v>120</v>
      </c>
      <c r="C51" s="25">
        <v>0.73149339999999996</v>
      </c>
      <c r="D51" s="25"/>
      <c r="E51" s="25"/>
      <c r="F51" s="25">
        <f>C19 - C51</f>
        <v>3.9059000000000066E-2</v>
      </c>
      <c r="G51" s="25">
        <f>C51 - B19</f>
        <v>3.9058999999999955E-2</v>
      </c>
    </row>
  </sheetData>
  <mergeCells count="1">
    <mergeCell ref="B1:C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opLeftCell="A34" zoomScale="85" zoomScaleNormal="85" workbookViewId="0">
      <selection activeCell="F53" sqref="F53"/>
    </sheetView>
  </sheetViews>
  <sheetFormatPr baseColWidth="10" defaultRowHeight="14.5" x14ac:dyDescent="0.35"/>
  <cols>
    <col min="1" max="1" width="20.453125" customWidth="1"/>
    <col min="4" max="4" width="18.81640625" customWidth="1"/>
    <col min="10" max="10" width="21.7265625" customWidth="1"/>
    <col min="13" max="13" width="19.7265625" customWidth="1"/>
  </cols>
  <sheetData>
    <row r="1" spans="1:13" x14ac:dyDescent="0.5">
      <c r="A1" s="19"/>
      <c r="B1" s="63" t="s">
        <v>151</v>
      </c>
      <c r="C1" s="63"/>
      <c r="D1" s="19" t="s">
        <v>152</v>
      </c>
      <c r="K1" s="63" t="s">
        <v>151</v>
      </c>
      <c r="L1" s="63"/>
      <c r="M1" s="19" t="s">
        <v>152</v>
      </c>
    </row>
    <row r="2" spans="1:13" x14ac:dyDescent="0.3">
      <c r="A2" s="19" t="s">
        <v>153</v>
      </c>
      <c r="B2" s="25">
        <v>0.35815619999999998</v>
      </c>
      <c r="C2" s="25">
        <v>0.44362760000000001</v>
      </c>
      <c r="D2" s="25">
        <v>0.40089190000000002</v>
      </c>
      <c r="J2" s="19" t="s">
        <v>153</v>
      </c>
      <c r="K2" s="25">
        <v>0.38092179999999998</v>
      </c>
      <c r="L2" s="25">
        <v>0.46673900000000001</v>
      </c>
      <c r="M2" s="25">
        <v>0.4238304</v>
      </c>
    </row>
    <row r="3" spans="1:13" x14ac:dyDescent="0.3">
      <c r="A3" s="19" t="s">
        <v>155</v>
      </c>
      <c r="B3" s="25">
        <v>0.30970350000000002</v>
      </c>
      <c r="C3" s="25">
        <v>0.38949080000000003</v>
      </c>
      <c r="D3" s="25">
        <v>0.34959709999999999</v>
      </c>
      <c r="J3" s="19" t="s">
        <v>155</v>
      </c>
      <c r="K3" s="25">
        <v>0.31424069999999998</v>
      </c>
      <c r="L3" s="25">
        <v>0.39415990000000001</v>
      </c>
      <c r="M3" s="25">
        <v>0.35420030000000002</v>
      </c>
    </row>
    <row r="4" spans="1:13" x14ac:dyDescent="0.3">
      <c r="A4" s="19" t="s">
        <v>157</v>
      </c>
      <c r="B4" s="25">
        <v>0.33615050000000002</v>
      </c>
      <c r="C4" s="25">
        <v>0.41328280000000001</v>
      </c>
      <c r="D4" s="25">
        <v>0.37471660000000001</v>
      </c>
      <c r="J4" s="19" t="s">
        <v>157</v>
      </c>
      <c r="K4" s="25">
        <v>0.34941519999999998</v>
      </c>
      <c r="L4" s="25">
        <v>0.42775750000000001</v>
      </c>
      <c r="M4" s="25">
        <v>0.3885864</v>
      </c>
    </row>
    <row r="5" spans="1:13" x14ac:dyDescent="0.3">
      <c r="A5" s="19" t="s">
        <v>159</v>
      </c>
      <c r="B5" s="25">
        <v>0.27227960000000001</v>
      </c>
      <c r="C5" s="25">
        <v>0.3493599</v>
      </c>
      <c r="D5" s="25">
        <v>0.31081979999999998</v>
      </c>
      <c r="J5" s="19" t="s">
        <v>159</v>
      </c>
      <c r="K5" s="25">
        <v>0.2830741</v>
      </c>
      <c r="L5" s="25">
        <v>0.3617959</v>
      </c>
      <c r="M5" s="25">
        <v>0.32243500000000003</v>
      </c>
    </row>
    <row r="6" spans="1:13" x14ac:dyDescent="0.3">
      <c r="A6" s="19" t="s">
        <v>154</v>
      </c>
      <c r="B6" s="25">
        <v>0.3632436</v>
      </c>
      <c r="C6" s="25">
        <v>0.4466195</v>
      </c>
      <c r="D6" s="25">
        <v>0.4049315</v>
      </c>
      <c r="J6" s="19" t="s">
        <v>154</v>
      </c>
      <c r="K6" s="25">
        <v>0.38839370000000001</v>
      </c>
      <c r="L6" s="25">
        <v>0.47197860000000003</v>
      </c>
      <c r="M6" s="25">
        <v>0.43018620000000002</v>
      </c>
    </row>
    <row r="7" spans="1:13" x14ac:dyDescent="0.3">
      <c r="A7" s="19" t="s">
        <v>156</v>
      </c>
      <c r="B7" s="25">
        <v>0.37589980000000001</v>
      </c>
      <c r="C7" s="25">
        <v>0.44735449999999999</v>
      </c>
      <c r="D7" s="25">
        <v>0.41162710000000002</v>
      </c>
      <c r="J7" s="19" t="s">
        <v>156</v>
      </c>
      <c r="K7" s="25">
        <v>0.3844419</v>
      </c>
      <c r="L7" s="25">
        <v>0.45489600000000002</v>
      </c>
      <c r="M7" s="25">
        <v>0.41966900000000001</v>
      </c>
    </row>
    <row r="8" spans="1:13" x14ac:dyDescent="0.3">
      <c r="A8" s="19" t="s">
        <v>158</v>
      </c>
      <c r="B8" s="25">
        <v>0.41031509999999999</v>
      </c>
      <c r="C8" s="25">
        <v>0.49439919999999998</v>
      </c>
      <c r="D8" s="25">
        <v>0.45235710000000001</v>
      </c>
      <c r="J8" s="19" t="s">
        <v>158</v>
      </c>
      <c r="K8" s="25">
        <v>0.43131079999999999</v>
      </c>
      <c r="L8" s="25">
        <v>0.51484450000000004</v>
      </c>
      <c r="M8" s="25">
        <v>0.47307759999999999</v>
      </c>
    </row>
    <row r="9" spans="1:13" x14ac:dyDescent="0.3">
      <c r="A9" s="19" t="s">
        <v>160</v>
      </c>
      <c r="B9" s="25">
        <v>0.25912950000000001</v>
      </c>
      <c r="C9" s="25">
        <v>0.33498359999999999</v>
      </c>
      <c r="D9" s="25">
        <v>0.2970565</v>
      </c>
      <c r="J9" s="19" t="s">
        <v>160</v>
      </c>
      <c r="K9" s="25">
        <v>0.28283970000000003</v>
      </c>
      <c r="L9" s="25">
        <v>0.35855219999999999</v>
      </c>
      <c r="M9" s="25">
        <v>0.32069599999999998</v>
      </c>
    </row>
    <row r="10" spans="1:13" x14ac:dyDescent="0.3">
      <c r="A10" s="19" t="s">
        <v>161</v>
      </c>
      <c r="B10" s="25">
        <v>0.43430200000000002</v>
      </c>
      <c r="C10" s="25">
        <v>0.51837560000000005</v>
      </c>
      <c r="D10" s="25">
        <v>0.47633880000000001</v>
      </c>
      <c r="J10" s="19" t="s">
        <v>161</v>
      </c>
      <c r="K10" s="25">
        <v>0.44799240000000001</v>
      </c>
      <c r="L10" s="25">
        <v>0.53211399999999998</v>
      </c>
      <c r="M10" s="25">
        <v>0.49005320000000002</v>
      </c>
    </row>
    <row r="11" spans="1:13" x14ac:dyDescent="0.3">
      <c r="A11" s="19" t="s">
        <v>162</v>
      </c>
      <c r="B11" s="25">
        <v>0.37674659999999999</v>
      </c>
      <c r="C11" s="25">
        <v>0.46087159999999999</v>
      </c>
      <c r="D11" s="25">
        <v>0.41880909999999999</v>
      </c>
      <c r="J11" s="19" t="s">
        <v>162</v>
      </c>
      <c r="K11" s="25">
        <v>0.43047350000000001</v>
      </c>
      <c r="L11" s="25">
        <v>0.51536950000000004</v>
      </c>
      <c r="M11" s="25">
        <v>0.47292149999999999</v>
      </c>
    </row>
    <row r="14" spans="1:13" x14ac:dyDescent="0.35">
      <c r="E14" s="2"/>
      <c r="F14" s="19"/>
    </row>
    <row r="43" spans="1:16" x14ac:dyDescent="0.35">
      <c r="A43" s="64" t="s">
        <v>0</v>
      </c>
      <c r="B43" s="66" t="s">
        <v>47</v>
      </c>
      <c r="C43" s="66"/>
      <c r="D43" s="66"/>
      <c r="E43" s="66"/>
      <c r="F43" s="66"/>
      <c r="G43" s="66" t="s">
        <v>48</v>
      </c>
      <c r="H43" s="66"/>
      <c r="I43" s="66"/>
      <c r="J43" s="66"/>
      <c r="K43" s="66"/>
      <c r="L43" s="66" t="s">
        <v>49</v>
      </c>
      <c r="M43" s="66"/>
      <c r="N43" s="66"/>
      <c r="O43" s="66"/>
      <c r="P43" s="66"/>
    </row>
    <row r="44" spans="1:16" x14ac:dyDescent="0.35">
      <c r="A44" s="65"/>
      <c r="B44" s="26" t="s">
        <v>170</v>
      </c>
      <c r="C44" s="26" t="s">
        <v>171</v>
      </c>
      <c r="D44" s="26" t="s">
        <v>173</v>
      </c>
      <c r="E44" s="26" t="s">
        <v>172</v>
      </c>
      <c r="F44" s="26" t="s">
        <v>173</v>
      </c>
      <c r="G44" s="26" t="s">
        <v>170</v>
      </c>
      <c r="H44" s="26" t="s">
        <v>171</v>
      </c>
      <c r="I44" s="26" t="s">
        <v>173</v>
      </c>
      <c r="J44" s="26" t="s">
        <v>172</v>
      </c>
      <c r="K44" s="26" t="s">
        <v>173</v>
      </c>
      <c r="L44" s="26" t="s">
        <v>170</v>
      </c>
      <c r="M44" s="26" t="s">
        <v>171</v>
      </c>
      <c r="N44" s="26" t="s">
        <v>173</v>
      </c>
      <c r="O44" s="26" t="s">
        <v>172</v>
      </c>
      <c r="P44" s="26" t="s">
        <v>173</v>
      </c>
    </row>
    <row r="45" spans="1:16" x14ac:dyDescent="0.35">
      <c r="A45" s="26" t="s">
        <v>116</v>
      </c>
      <c r="B45" s="26">
        <v>145</v>
      </c>
      <c r="C45" s="26">
        <v>262</v>
      </c>
      <c r="D45" s="26">
        <v>3.5610687022900702</v>
      </c>
      <c r="E45" s="26">
        <v>260</v>
      </c>
      <c r="F45" s="26">
        <v>3.5730769230769202</v>
      </c>
      <c r="G45" s="26">
        <v>146</v>
      </c>
      <c r="H45" s="26">
        <v>266</v>
      </c>
      <c r="I45" s="26">
        <v>3.43233082706766</v>
      </c>
      <c r="J45" s="26">
        <v>263</v>
      </c>
      <c r="K45" s="29">
        <v>3.4410646387832702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</row>
    <row r="46" spans="1:16" x14ac:dyDescent="0.35">
      <c r="A46" s="26" t="s">
        <v>117</v>
      </c>
      <c r="B46" s="26">
        <v>142</v>
      </c>
      <c r="C46" s="26">
        <v>266</v>
      </c>
      <c r="D46" s="26">
        <v>3.0864661654135301</v>
      </c>
      <c r="E46" s="26">
        <v>266</v>
      </c>
      <c r="F46" s="26">
        <v>3.0864661654135301</v>
      </c>
      <c r="G46" s="26">
        <v>132</v>
      </c>
      <c r="H46" s="26">
        <v>227</v>
      </c>
      <c r="I46" s="26">
        <v>2.1894273127753299</v>
      </c>
      <c r="J46" s="26">
        <v>266</v>
      </c>
      <c r="K46" s="26">
        <v>2.1946902654867202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</row>
    <row r="47" spans="1:16" x14ac:dyDescent="0.35">
      <c r="A47" s="26" t="s">
        <v>118</v>
      </c>
      <c r="B47" s="26">
        <v>120</v>
      </c>
      <c r="C47" s="26">
        <v>220</v>
      </c>
      <c r="D47" s="26">
        <v>2</v>
      </c>
      <c r="E47" s="26">
        <v>216</v>
      </c>
      <c r="F47" s="26">
        <v>2</v>
      </c>
      <c r="G47" s="26">
        <v>134</v>
      </c>
      <c r="H47" s="26">
        <v>228</v>
      </c>
      <c r="I47" s="26">
        <v>2.2456140350877098</v>
      </c>
      <c r="J47" s="26">
        <v>225</v>
      </c>
      <c r="K47" s="26">
        <v>2.2577777777777701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</row>
    <row r="48" spans="1:16" x14ac:dyDescent="0.35">
      <c r="A48" s="26" t="s">
        <v>119</v>
      </c>
      <c r="B48" s="26">
        <v>121</v>
      </c>
      <c r="C48" s="26">
        <v>291</v>
      </c>
      <c r="D48" s="26">
        <v>2.0274914089346998</v>
      </c>
      <c r="E48" s="26">
        <v>284</v>
      </c>
      <c r="F48" s="26">
        <v>2.0387323943661899</v>
      </c>
      <c r="G48" s="26">
        <v>134</v>
      </c>
      <c r="H48" s="26">
        <v>305</v>
      </c>
      <c r="I48" s="26">
        <v>2.1573770491803201</v>
      </c>
      <c r="J48" s="26">
        <v>299</v>
      </c>
      <c r="K48" s="26">
        <v>2.16722408026755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</row>
    <row r="49" spans="1:16" x14ac:dyDescent="0.35">
      <c r="A49" s="26" t="s">
        <v>120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156</v>
      </c>
      <c r="H49" s="26">
        <v>265</v>
      </c>
      <c r="I49" s="26">
        <v>2.4188679245282998</v>
      </c>
      <c r="J49" s="26">
        <v>261</v>
      </c>
      <c r="K49" s="26">
        <v>2.42145593869731</v>
      </c>
      <c r="L49" s="26">
        <v>152</v>
      </c>
      <c r="M49" s="26">
        <v>246</v>
      </c>
      <c r="N49" s="26">
        <v>2.2113821138211298</v>
      </c>
      <c r="O49" s="26">
        <v>233</v>
      </c>
      <c r="P49" s="26">
        <v>2.2274678111587898</v>
      </c>
    </row>
    <row r="52" spans="1:16" x14ac:dyDescent="0.35">
      <c r="A52" s="64" t="s">
        <v>0</v>
      </c>
      <c r="B52" s="67" t="s">
        <v>47</v>
      </c>
      <c r="C52" s="68"/>
      <c r="D52" s="69"/>
      <c r="E52" s="67" t="s">
        <v>48</v>
      </c>
      <c r="F52" s="68"/>
      <c r="G52" s="69"/>
      <c r="H52" s="66" t="s">
        <v>49</v>
      </c>
      <c r="I52" s="66"/>
      <c r="J52" s="66"/>
    </row>
    <row r="53" spans="1:16" x14ac:dyDescent="0.35">
      <c r="A53" s="65"/>
      <c r="B53" s="26" t="s">
        <v>170</v>
      </c>
      <c r="C53" s="26" t="s">
        <v>171</v>
      </c>
      <c r="D53" s="26" t="s">
        <v>173</v>
      </c>
      <c r="E53" s="26" t="s">
        <v>170</v>
      </c>
      <c r="F53" s="26" t="s">
        <v>171</v>
      </c>
      <c r="G53" s="26" t="s">
        <v>173</v>
      </c>
      <c r="H53" s="26" t="s">
        <v>170</v>
      </c>
      <c r="I53" s="26" t="s">
        <v>171</v>
      </c>
      <c r="J53" s="26" t="s">
        <v>173</v>
      </c>
    </row>
    <row r="54" spans="1:16" x14ac:dyDescent="0.35">
      <c r="A54" s="26" t="s">
        <v>116</v>
      </c>
      <c r="B54" s="26">
        <v>145</v>
      </c>
      <c r="C54" s="27">
        <f>C45/2</f>
        <v>131</v>
      </c>
      <c r="D54" s="27">
        <v>3.5610687022900702</v>
      </c>
      <c r="E54" s="26">
        <v>129</v>
      </c>
      <c r="F54" s="27">
        <f>H45/2</f>
        <v>133</v>
      </c>
      <c r="G54" s="27">
        <v>3.43233082706766</v>
      </c>
      <c r="H54" s="26">
        <v>0</v>
      </c>
      <c r="I54" s="27">
        <v>0</v>
      </c>
      <c r="J54" s="27">
        <v>0</v>
      </c>
    </row>
    <row r="55" spans="1:16" x14ac:dyDescent="0.35">
      <c r="A55" s="26" t="s">
        <v>117</v>
      </c>
      <c r="B55" s="26">
        <v>142</v>
      </c>
      <c r="C55" s="27">
        <f>C46/2</f>
        <v>133</v>
      </c>
      <c r="D55" s="27">
        <v>3.0864661654135301</v>
      </c>
      <c r="E55" s="26">
        <v>103</v>
      </c>
      <c r="F55" s="27">
        <f>H46/2</f>
        <v>113.5</v>
      </c>
      <c r="G55" s="27">
        <v>2.1894273127753299</v>
      </c>
      <c r="H55" s="26">
        <v>0</v>
      </c>
      <c r="I55" s="27">
        <v>0</v>
      </c>
      <c r="J55" s="27">
        <v>0</v>
      </c>
    </row>
    <row r="56" spans="1:16" x14ac:dyDescent="0.35">
      <c r="A56" s="26" t="s">
        <v>118</v>
      </c>
      <c r="B56" s="26">
        <v>120</v>
      </c>
      <c r="C56" s="27">
        <f>C47/2</f>
        <v>110</v>
      </c>
      <c r="D56" s="27">
        <v>2</v>
      </c>
      <c r="E56" s="26">
        <v>111</v>
      </c>
      <c r="F56" s="27">
        <f>H47/2</f>
        <v>114</v>
      </c>
      <c r="G56" s="27">
        <v>2.2456140350877098</v>
      </c>
      <c r="H56" s="26">
        <v>0</v>
      </c>
      <c r="I56" s="27">
        <v>0</v>
      </c>
      <c r="J56" s="27">
        <v>0</v>
      </c>
    </row>
    <row r="57" spans="1:16" x14ac:dyDescent="0.35">
      <c r="A57" s="26" t="s">
        <v>119</v>
      </c>
      <c r="B57" s="26">
        <v>121</v>
      </c>
      <c r="C57" s="27">
        <f>C48/3</f>
        <v>97</v>
      </c>
      <c r="D57" s="27">
        <v>2.0274914089346998</v>
      </c>
      <c r="E57" s="26">
        <v>118</v>
      </c>
      <c r="F57" s="27">
        <f>H48/3</f>
        <v>101.66666666666667</v>
      </c>
      <c r="G57" s="27">
        <v>2.1573770491803201</v>
      </c>
      <c r="H57" s="26">
        <v>0</v>
      </c>
      <c r="I57" s="27">
        <v>0</v>
      </c>
      <c r="J57" s="27">
        <v>0</v>
      </c>
    </row>
    <row r="58" spans="1:16" x14ac:dyDescent="0.35">
      <c r="A58" s="26" t="s">
        <v>120</v>
      </c>
      <c r="B58" s="26">
        <v>0</v>
      </c>
      <c r="C58" s="27">
        <v>0</v>
      </c>
      <c r="D58" s="27">
        <v>0</v>
      </c>
      <c r="E58" s="26">
        <v>133</v>
      </c>
      <c r="F58" s="27">
        <f>H49/2</f>
        <v>132.5</v>
      </c>
      <c r="G58" s="27">
        <v>2.4188679245282998</v>
      </c>
      <c r="H58" s="26">
        <f>129</f>
        <v>129</v>
      </c>
      <c r="I58" s="27">
        <f>M49/2</f>
        <v>123</v>
      </c>
      <c r="J58" s="27">
        <v>2.2113821138211298</v>
      </c>
    </row>
    <row r="60" spans="1:16" x14ac:dyDescent="0.35">
      <c r="A60" s="64" t="s">
        <v>0</v>
      </c>
      <c r="B60" s="67" t="s">
        <v>47</v>
      </c>
      <c r="C60" s="68"/>
      <c r="D60" s="69"/>
      <c r="E60" s="67" t="s">
        <v>48</v>
      </c>
      <c r="F60" s="68"/>
      <c r="G60" s="69"/>
      <c r="H60" s="67" t="s">
        <v>49</v>
      </c>
      <c r="I60" s="68"/>
      <c r="J60" s="69"/>
    </row>
    <row r="61" spans="1:16" x14ac:dyDescent="0.35">
      <c r="A61" s="65"/>
      <c r="B61" s="26" t="s">
        <v>170</v>
      </c>
      <c r="C61" s="26" t="s">
        <v>172</v>
      </c>
      <c r="D61" s="26" t="s">
        <v>173</v>
      </c>
      <c r="E61" s="26" t="s">
        <v>170</v>
      </c>
      <c r="F61" s="26" t="s">
        <v>172</v>
      </c>
      <c r="G61" s="26" t="s">
        <v>173</v>
      </c>
      <c r="H61" s="26" t="s">
        <v>170</v>
      </c>
      <c r="I61" s="26" t="s">
        <v>172</v>
      </c>
      <c r="J61" s="26" t="s">
        <v>173</v>
      </c>
    </row>
    <row r="62" spans="1:16" x14ac:dyDescent="0.35">
      <c r="A62" s="26" t="s">
        <v>116</v>
      </c>
      <c r="B62" s="26">
        <v>145</v>
      </c>
      <c r="C62" s="27">
        <f>E45/2</f>
        <v>130</v>
      </c>
      <c r="D62" s="27">
        <v>3.5730769230769202</v>
      </c>
      <c r="E62" s="26">
        <v>129</v>
      </c>
      <c r="F62" s="27">
        <f>J45/2</f>
        <v>131.5</v>
      </c>
      <c r="G62" s="25">
        <v>3.4410646387832702</v>
      </c>
      <c r="H62" s="26">
        <v>0</v>
      </c>
      <c r="I62" s="27">
        <v>0</v>
      </c>
      <c r="J62" s="27">
        <v>0</v>
      </c>
    </row>
    <row r="63" spans="1:16" x14ac:dyDescent="0.35">
      <c r="A63" s="26" t="s">
        <v>117</v>
      </c>
      <c r="B63" s="26">
        <v>142</v>
      </c>
      <c r="C63" s="27">
        <f>E46/2</f>
        <v>133</v>
      </c>
      <c r="D63" s="27">
        <v>3.0864661654135301</v>
      </c>
      <c r="E63" s="26">
        <v>103</v>
      </c>
      <c r="F63" s="27">
        <f>J46/2</f>
        <v>133</v>
      </c>
      <c r="G63" s="27">
        <v>2.1946902654867202</v>
      </c>
      <c r="H63" s="26">
        <v>0</v>
      </c>
      <c r="I63" s="27">
        <v>0</v>
      </c>
      <c r="J63" s="27">
        <v>0</v>
      </c>
    </row>
    <row r="64" spans="1:16" x14ac:dyDescent="0.35">
      <c r="A64" s="26" t="s">
        <v>118</v>
      </c>
      <c r="B64" s="26">
        <v>120</v>
      </c>
      <c r="C64" s="27">
        <f>E47/2</f>
        <v>108</v>
      </c>
      <c r="D64" s="27">
        <v>2</v>
      </c>
      <c r="E64" s="26">
        <v>111</v>
      </c>
      <c r="F64" s="27">
        <f>J47/2</f>
        <v>112.5</v>
      </c>
      <c r="G64" s="27">
        <v>2.2577777777777701</v>
      </c>
      <c r="H64" s="26">
        <v>0</v>
      </c>
      <c r="I64" s="27">
        <v>0</v>
      </c>
      <c r="J64" s="27">
        <v>0</v>
      </c>
    </row>
    <row r="65" spans="1:10" x14ac:dyDescent="0.35">
      <c r="A65" s="26" t="s">
        <v>119</v>
      </c>
      <c r="B65" s="26">
        <v>121</v>
      </c>
      <c r="C65" s="27">
        <f>E48/3</f>
        <v>94.666666666666671</v>
      </c>
      <c r="D65" s="27">
        <v>2.0387323943661899</v>
      </c>
      <c r="E65" s="26">
        <v>118</v>
      </c>
      <c r="F65" s="27">
        <f>J48/3</f>
        <v>99.666666666666671</v>
      </c>
      <c r="G65" s="27">
        <v>2.16722408026755</v>
      </c>
      <c r="H65" s="26">
        <v>0</v>
      </c>
      <c r="I65" s="27">
        <v>0</v>
      </c>
      <c r="J65" s="27">
        <v>0</v>
      </c>
    </row>
    <row r="66" spans="1:10" x14ac:dyDescent="0.35">
      <c r="A66" s="26" t="s">
        <v>120</v>
      </c>
      <c r="B66" s="26">
        <v>0</v>
      </c>
      <c r="C66" s="27">
        <f>E49/2</f>
        <v>0</v>
      </c>
      <c r="D66" s="27">
        <v>0</v>
      </c>
      <c r="E66" s="26">
        <v>133</v>
      </c>
      <c r="F66" s="27">
        <f>J49/2</f>
        <v>130.5</v>
      </c>
      <c r="G66" s="27">
        <v>2.42145593869731</v>
      </c>
      <c r="H66" s="26">
        <f>129</f>
        <v>129</v>
      </c>
      <c r="I66" s="27">
        <f>O49/2</f>
        <v>116.5</v>
      </c>
      <c r="J66" s="27">
        <v>2.2274678111587898</v>
      </c>
    </row>
  </sheetData>
  <mergeCells count="14">
    <mergeCell ref="A60:A61"/>
    <mergeCell ref="H52:J52"/>
    <mergeCell ref="E52:G52"/>
    <mergeCell ref="B52:D52"/>
    <mergeCell ref="H60:J60"/>
    <mergeCell ref="E60:G60"/>
    <mergeCell ref="B60:D60"/>
    <mergeCell ref="A43:A44"/>
    <mergeCell ref="A52:A53"/>
    <mergeCell ref="K1:L1"/>
    <mergeCell ref="B1:C1"/>
    <mergeCell ref="B43:F43"/>
    <mergeCell ref="G43:K43"/>
    <mergeCell ref="L43:P4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2" zoomScale="85" zoomScaleNormal="85" workbookViewId="0">
      <selection activeCell="H16" sqref="H16:J16"/>
    </sheetView>
  </sheetViews>
  <sheetFormatPr baseColWidth="10" defaultRowHeight="14.5" x14ac:dyDescent="0.35"/>
  <cols>
    <col min="5" max="5" width="13.26953125" customWidth="1"/>
  </cols>
  <sheetData>
    <row r="1" spans="1:10" x14ac:dyDescent="0.35">
      <c r="A1" s="62" t="s">
        <v>0</v>
      </c>
      <c r="B1" s="62" t="s">
        <v>1</v>
      </c>
      <c r="C1" s="62" t="s">
        <v>47</v>
      </c>
      <c r="D1" s="62"/>
      <c r="E1" s="62" t="s">
        <v>48</v>
      </c>
      <c r="F1" s="62"/>
      <c r="G1" s="62" t="s">
        <v>49</v>
      </c>
      <c r="H1" s="62"/>
    </row>
    <row r="2" spans="1:10" x14ac:dyDescent="0.35">
      <c r="A2" s="62"/>
      <c r="B2" s="62"/>
      <c r="C2" s="3" t="s">
        <v>109</v>
      </c>
      <c r="D2" s="3" t="s">
        <v>110</v>
      </c>
      <c r="E2" s="3" t="s">
        <v>109</v>
      </c>
      <c r="F2" s="3" t="s">
        <v>110</v>
      </c>
      <c r="G2" s="3" t="s">
        <v>109</v>
      </c>
      <c r="H2" s="3" t="s">
        <v>110</v>
      </c>
    </row>
    <row r="3" spans="1:10" x14ac:dyDescent="0.5">
      <c r="A3" s="3" t="s">
        <v>12</v>
      </c>
      <c r="B3" s="3">
        <v>2</v>
      </c>
      <c r="C3" s="4">
        <v>973</v>
      </c>
      <c r="D3" s="4">
        <v>459</v>
      </c>
      <c r="E3" s="4">
        <v>1024.5</v>
      </c>
      <c r="F3" s="4">
        <v>382.5</v>
      </c>
      <c r="G3" s="4">
        <v>0</v>
      </c>
      <c r="H3" s="4">
        <v>0</v>
      </c>
    </row>
    <row r="4" spans="1:10" x14ac:dyDescent="0.5">
      <c r="A4" s="3" t="s">
        <v>11</v>
      </c>
      <c r="B4" s="3">
        <v>2</v>
      </c>
      <c r="C4" s="4">
        <v>590</v>
      </c>
      <c r="D4" s="4">
        <v>664.5</v>
      </c>
      <c r="E4" s="4">
        <v>418</v>
      </c>
      <c r="F4" s="4">
        <v>777.5</v>
      </c>
      <c r="G4" s="4">
        <v>0</v>
      </c>
      <c r="H4" s="4">
        <v>0</v>
      </c>
    </row>
    <row r="5" spans="1:10" x14ac:dyDescent="0.5">
      <c r="A5" s="3" t="s">
        <v>14</v>
      </c>
      <c r="B5" s="3">
        <v>2</v>
      </c>
      <c r="C5" s="4">
        <v>375.5</v>
      </c>
      <c r="D5" s="4">
        <v>708.5</v>
      </c>
      <c r="E5" s="4">
        <v>475</v>
      </c>
      <c r="F5" s="4">
        <v>612</v>
      </c>
      <c r="G5" s="4">
        <v>0</v>
      </c>
      <c r="H5" s="4">
        <v>0</v>
      </c>
    </row>
    <row r="6" spans="1:10" x14ac:dyDescent="0.5">
      <c r="A6" s="3" t="s">
        <v>13</v>
      </c>
      <c r="B6" s="3">
        <v>3</v>
      </c>
      <c r="C6" s="4">
        <v>409.666666666666</v>
      </c>
      <c r="D6" s="4">
        <v>631.33333333333303</v>
      </c>
      <c r="E6" s="4">
        <v>601.33333333333303</v>
      </c>
      <c r="F6" s="4">
        <v>454</v>
      </c>
      <c r="G6" s="4">
        <v>0</v>
      </c>
      <c r="H6" s="4">
        <v>0</v>
      </c>
    </row>
    <row r="7" spans="1:10" x14ac:dyDescent="0.35">
      <c r="A7" s="3" t="s">
        <v>10</v>
      </c>
      <c r="B7" s="3">
        <v>2</v>
      </c>
      <c r="C7" s="4">
        <v>0</v>
      </c>
      <c r="D7" s="4">
        <v>0</v>
      </c>
      <c r="E7" s="4">
        <v>784.5</v>
      </c>
      <c r="F7" s="4">
        <v>304</v>
      </c>
      <c r="G7" s="4">
        <v>606</v>
      </c>
      <c r="H7" s="4">
        <v>482.5</v>
      </c>
    </row>
    <row r="8" spans="1:10" s="39" customFormat="1" x14ac:dyDescent="0.35">
      <c r="A8" s="28" t="s">
        <v>185</v>
      </c>
      <c r="B8" s="28">
        <v>2</v>
      </c>
      <c r="C8" s="35">
        <v>0</v>
      </c>
      <c r="D8" s="35">
        <v>0</v>
      </c>
      <c r="E8" s="35">
        <v>271.5</v>
      </c>
      <c r="F8" s="35">
        <v>899</v>
      </c>
      <c r="G8" s="35">
        <v>0</v>
      </c>
      <c r="H8" s="35">
        <v>0</v>
      </c>
    </row>
    <row r="10" spans="1:10" x14ac:dyDescent="0.35">
      <c r="A10" s="62" t="s">
        <v>0</v>
      </c>
      <c r="B10" s="62" t="s">
        <v>47</v>
      </c>
      <c r="C10" s="62"/>
      <c r="D10" s="62"/>
      <c r="E10" s="62" t="s">
        <v>48</v>
      </c>
      <c r="F10" s="62"/>
      <c r="G10" s="62"/>
      <c r="H10" s="62" t="s">
        <v>49</v>
      </c>
      <c r="I10" s="62"/>
      <c r="J10" s="62"/>
    </row>
    <row r="11" spans="1:10" x14ac:dyDescent="0.35">
      <c r="A11" s="62"/>
      <c r="B11" s="3" t="s">
        <v>111</v>
      </c>
      <c r="C11" s="3" t="s">
        <v>96</v>
      </c>
      <c r="D11" s="3" t="s">
        <v>97</v>
      </c>
      <c r="E11" s="3" t="s">
        <v>111</v>
      </c>
      <c r="F11" s="3" t="s">
        <v>96</v>
      </c>
      <c r="G11" s="3" t="s">
        <v>97</v>
      </c>
      <c r="H11" s="3" t="s">
        <v>111</v>
      </c>
      <c r="I11" s="3" t="s">
        <v>96</v>
      </c>
      <c r="J11" s="3" t="s">
        <v>97</v>
      </c>
    </row>
    <row r="12" spans="1:10" x14ac:dyDescent="0.5">
      <c r="A12" s="3" t="s">
        <v>12</v>
      </c>
      <c r="B12" s="4">
        <v>0.67946927374301602</v>
      </c>
      <c r="C12" s="4">
        <v>0.63966250985484996</v>
      </c>
      <c r="D12" s="4">
        <v>0.70256878758723396</v>
      </c>
      <c r="E12" s="4">
        <v>0.72814498933901906</v>
      </c>
      <c r="F12" s="4">
        <v>0.69440340613842999</v>
      </c>
      <c r="G12" s="4">
        <v>0.75922469719696195</v>
      </c>
      <c r="H12" s="4">
        <v>0</v>
      </c>
      <c r="I12" s="4">
        <v>0</v>
      </c>
      <c r="J12" s="4">
        <v>0</v>
      </c>
    </row>
    <row r="13" spans="1:10" x14ac:dyDescent="0.5">
      <c r="A13" s="3" t="s">
        <v>11</v>
      </c>
      <c r="B13" s="4">
        <v>0.47030689517736102</v>
      </c>
      <c r="C13" s="4">
        <v>0.43602026436469399</v>
      </c>
      <c r="D13" s="4">
        <v>0.51792650875988</v>
      </c>
      <c r="E13" s="4">
        <v>0.34964450020911703</v>
      </c>
      <c r="F13" s="4">
        <v>0.31627926566040399</v>
      </c>
      <c r="G13" s="4">
        <v>0.39538045575222702</v>
      </c>
      <c r="H13" s="4">
        <v>0</v>
      </c>
      <c r="I13" s="4">
        <v>0</v>
      </c>
      <c r="J13" s="4">
        <v>0</v>
      </c>
    </row>
    <row r="14" spans="1:10" x14ac:dyDescent="0.5">
      <c r="A14" s="3" t="s">
        <v>14</v>
      </c>
      <c r="B14" s="4">
        <v>0.34640221402214</v>
      </c>
      <c r="C14" s="4">
        <v>0.292714183946509</v>
      </c>
      <c r="D14" s="4">
        <v>0.35954373676913298</v>
      </c>
      <c r="E14" s="4">
        <v>0.43698252069917198</v>
      </c>
      <c r="F14" s="4">
        <v>0.41346992637701802</v>
      </c>
      <c r="G14" s="4">
        <v>0.494002572572457</v>
      </c>
      <c r="H14" s="4">
        <v>0</v>
      </c>
      <c r="I14" s="4">
        <v>0</v>
      </c>
      <c r="J14" s="4">
        <v>0</v>
      </c>
    </row>
    <row r="15" spans="1:10" x14ac:dyDescent="0.35">
      <c r="A15" s="3" t="s">
        <v>13</v>
      </c>
      <c r="B15" s="4">
        <v>0.39353186039065002</v>
      </c>
      <c r="C15" s="4">
        <v>0.33671942949595401</v>
      </c>
      <c r="D15" s="4">
        <v>0.429712704668684</v>
      </c>
      <c r="E15" s="4">
        <v>0.56980416929879896</v>
      </c>
      <c r="F15" s="4">
        <v>0.55310647236807797</v>
      </c>
      <c r="G15" s="4">
        <v>0.63710854670920103</v>
      </c>
      <c r="H15" s="4">
        <v>0</v>
      </c>
      <c r="I15" s="4">
        <v>0</v>
      </c>
      <c r="J15" s="4">
        <v>0</v>
      </c>
    </row>
    <row r="16" spans="1:10" x14ac:dyDescent="0.35">
      <c r="A16" s="3" t="s">
        <v>10</v>
      </c>
      <c r="B16" s="4">
        <v>0</v>
      </c>
      <c r="C16" s="4">
        <v>0</v>
      </c>
      <c r="D16" s="4">
        <v>0</v>
      </c>
      <c r="E16" s="4">
        <v>0.72071658245291603</v>
      </c>
      <c r="F16" s="4">
        <v>0.70516493407804404</v>
      </c>
      <c r="G16" s="4">
        <v>0.78679791307601998</v>
      </c>
      <c r="H16" s="4">
        <v>0.55672944418925097</v>
      </c>
      <c r="I16" s="4">
        <v>0.53364196864744395</v>
      </c>
      <c r="J16" s="4">
        <v>0.61766680841576904</v>
      </c>
    </row>
    <row r="17" spans="1:10" x14ac:dyDescent="0.35">
      <c r="A17" s="43" t="s">
        <v>185</v>
      </c>
      <c r="B17" s="35">
        <v>0</v>
      </c>
      <c r="C17" s="35">
        <v>0</v>
      </c>
      <c r="D17" s="35">
        <v>0</v>
      </c>
      <c r="E17" s="35">
        <v>0.23195215719777801</v>
      </c>
      <c r="F17" s="35">
        <v>0.19593473308925999</v>
      </c>
      <c r="G17" s="35">
        <v>0.28941947474497798</v>
      </c>
      <c r="H17" s="35">
        <v>0</v>
      </c>
      <c r="I17" s="35">
        <v>0</v>
      </c>
      <c r="J17" s="35">
        <v>0</v>
      </c>
    </row>
    <row r="19" spans="1:10" x14ac:dyDescent="0.35">
      <c r="A19" s="62" t="s">
        <v>0</v>
      </c>
      <c r="B19" s="62" t="s">
        <v>1</v>
      </c>
      <c r="C19" s="3" t="s">
        <v>113</v>
      </c>
      <c r="D19" s="3" t="s">
        <v>114</v>
      </c>
      <c r="E19" s="3" t="s">
        <v>115</v>
      </c>
      <c r="F19" s="3"/>
    </row>
    <row r="20" spans="1:10" x14ac:dyDescent="0.35">
      <c r="A20" s="62"/>
      <c r="B20" s="62"/>
      <c r="C20" s="3" t="s">
        <v>112</v>
      </c>
      <c r="D20" s="3" t="s">
        <v>112</v>
      </c>
      <c r="E20" s="3" t="s">
        <v>112</v>
      </c>
    </row>
    <row r="21" spans="1:10" x14ac:dyDescent="0.35">
      <c r="A21" s="3" t="s">
        <v>12</v>
      </c>
      <c r="B21" s="3">
        <v>2</v>
      </c>
      <c r="C21" s="4">
        <f>(C3/(C3+D3))</f>
        <v>0.6794692737430168</v>
      </c>
      <c r="D21" s="4">
        <f t="shared" ref="D21:D25" si="0">(E3/(E3+F3))</f>
        <v>0.72814498933901917</v>
      </c>
      <c r="E21" s="4">
        <v>0</v>
      </c>
    </row>
    <row r="22" spans="1:10" x14ac:dyDescent="0.35">
      <c r="A22" s="3" t="s">
        <v>11</v>
      </c>
      <c r="B22" s="3">
        <v>2</v>
      </c>
      <c r="C22" s="4">
        <f>(C4/(C4+D4))</f>
        <v>0.47030689517736152</v>
      </c>
      <c r="D22" s="4">
        <f t="shared" si="0"/>
        <v>0.34964450020911753</v>
      </c>
      <c r="E22" s="4">
        <v>0</v>
      </c>
    </row>
    <row r="23" spans="1:10" x14ac:dyDescent="0.35">
      <c r="A23" s="3" t="s">
        <v>14</v>
      </c>
      <c r="B23" s="3">
        <v>2</v>
      </c>
      <c r="C23" s="4">
        <f>(C5/(C5+D5))</f>
        <v>0.34640221402214022</v>
      </c>
      <c r="D23" s="4">
        <f t="shared" si="0"/>
        <v>0.43698252069917204</v>
      </c>
      <c r="E23" s="4">
        <v>0</v>
      </c>
    </row>
    <row r="24" spans="1:10" x14ac:dyDescent="0.35">
      <c r="A24" s="3" t="s">
        <v>13</v>
      </c>
      <c r="B24" s="3">
        <v>3</v>
      </c>
      <c r="C24" s="4">
        <f>(C6/(C6+D6))</f>
        <v>0.39353186039064975</v>
      </c>
      <c r="D24" s="4">
        <f t="shared" si="0"/>
        <v>0.56980416929879962</v>
      </c>
      <c r="E24" s="4">
        <v>0</v>
      </c>
    </row>
    <row r="25" spans="1:10" x14ac:dyDescent="0.35">
      <c r="A25" s="3" t="s">
        <v>10</v>
      </c>
      <c r="B25" s="3">
        <v>2</v>
      </c>
      <c r="C25" s="4">
        <v>0</v>
      </c>
      <c r="D25" s="4">
        <f t="shared" si="0"/>
        <v>0.72071658245291681</v>
      </c>
      <c r="E25" s="4">
        <f>(G7/(G7+H7))</f>
        <v>0.5567294441892513</v>
      </c>
    </row>
    <row r="26" spans="1:10" x14ac:dyDescent="0.35">
      <c r="A26" s="36" t="s">
        <v>185</v>
      </c>
      <c r="B26" s="36">
        <v>1</v>
      </c>
      <c r="C26" s="35">
        <v>0</v>
      </c>
      <c r="D26" s="35">
        <f>(E8/(F8+E8))</f>
        <v>0.23195215719777873</v>
      </c>
      <c r="E26" s="35">
        <v>0</v>
      </c>
    </row>
  </sheetData>
  <mergeCells count="11">
    <mergeCell ref="G1:H1"/>
    <mergeCell ref="B10:D10"/>
    <mergeCell ref="E10:G10"/>
    <mergeCell ref="H10:J10"/>
    <mergeCell ref="A19:A20"/>
    <mergeCell ref="B19:B20"/>
    <mergeCell ref="A1:A2"/>
    <mergeCell ref="B1:B2"/>
    <mergeCell ref="A10:A11"/>
    <mergeCell ref="C1:D1"/>
    <mergeCell ref="E1:F1"/>
  </mergeCells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B1" zoomScaleNormal="100" workbookViewId="0">
      <selection activeCell="I11" sqref="I11"/>
    </sheetView>
  </sheetViews>
  <sheetFormatPr baseColWidth="10" defaultRowHeight="14.5" x14ac:dyDescent="0.35"/>
  <cols>
    <col min="3" max="3" width="10.81640625" style="28"/>
    <col min="4" max="4" width="10.81640625" style="30"/>
    <col min="11" max="11" width="10.81640625" style="28"/>
    <col min="12" max="12" width="10.81640625" style="30"/>
  </cols>
  <sheetData>
    <row r="1" spans="1:16" x14ac:dyDescent="0.3">
      <c r="A1" s="29"/>
      <c r="B1" s="29"/>
      <c r="E1" s="29"/>
      <c r="F1" s="29"/>
      <c r="G1" s="29"/>
      <c r="H1" s="29"/>
      <c r="I1" s="29"/>
      <c r="J1" s="29"/>
      <c r="M1" s="29"/>
      <c r="N1" s="29"/>
      <c r="O1" s="29"/>
      <c r="P1" s="29"/>
    </row>
    <row r="2" spans="1:16" x14ac:dyDescent="0.3">
      <c r="A2" s="29"/>
      <c r="B2" s="29"/>
      <c r="E2" s="29"/>
      <c r="F2" s="29"/>
      <c r="G2" s="29"/>
      <c r="H2" s="29"/>
      <c r="I2" s="29"/>
      <c r="J2" s="29"/>
      <c r="M2" s="29"/>
      <c r="N2" s="29"/>
      <c r="O2" s="29"/>
      <c r="P2" s="29"/>
    </row>
    <row r="3" spans="1:16" x14ac:dyDescent="0.35">
      <c r="A3" s="29"/>
      <c r="B3" s="29"/>
      <c r="C3" s="28" t="s">
        <v>181</v>
      </c>
      <c r="D3" s="30" t="s">
        <v>182</v>
      </c>
      <c r="E3" s="29"/>
      <c r="F3" s="29"/>
      <c r="G3" s="29"/>
      <c r="H3" s="29"/>
      <c r="I3" s="29"/>
      <c r="J3" s="29"/>
      <c r="K3" s="28" t="s">
        <v>183</v>
      </c>
      <c r="L3" s="30" t="s">
        <v>184</v>
      </c>
      <c r="M3" s="29"/>
      <c r="N3" s="29"/>
      <c r="O3" s="29"/>
      <c r="P3" s="29"/>
    </row>
    <row r="4" spans="1:16" x14ac:dyDescent="0.3">
      <c r="A4" s="29"/>
      <c r="B4" s="29" t="s">
        <v>116</v>
      </c>
      <c r="C4" s="28">
        <v>0.400509</v>
      </c>
      <c r="D4" s="30">
        <v>0.40331810000000001</v>
      </c>
      <c r="E4" s="29">
        <v>4.2795899999999998E-2</v>
      </c>
      <c r="F4" s="29">
        <v>4.2795799999999995E-2</v>
      </c>
      <c r="G4" s="29">
        <v>4.1791000000000023E-2</v>
      </c>
      <c r="H4" s="29">
        <v>4.1790999999999967E-2</v>
      </c>
      <c r="I4" s="29"/>
      <c r="J4" s="29" t="s">
        <v>116</v>
      </c>
      <c r="K4" s="28">
        <v>0.4238304</v>
      </c>
      <c r="L4" s="30">
        <v>0.43018620000000002</v>
      </c>
      <c r="M4" s="29">
        <v>4.2908600000000019E-2</v>
      </c>
      <c r="N4" s="29">
        <v>4.2908600000000019E-2</v>
      </c>
      <c r="O4" s="29">
        <v>4.179250000000001E-2</v>
      </c>
      <c r="P4" s="29">
        <v>4.1792400000000007E-2</v>
      </c>
    </row>
    <row r="5" spans="1:16" x14ac:dyDescent="0.3">
      <c r="A5" s="29"/>
      <c r="B5" s="29" t="s">
        <v>117</v>
      </c>
      <c r="C5" s="28">
        <v>0.34692469999999997</v>
      </c>
      <c r="D5" s="30">
        <v>0.41092770000000001</v>
      </c>
      <c r="E5" s="29">
        <v>3.9969399999999988E-2</v>
      </c>
      <c r="F5" s="29">
        <v>3.9969400000000044E-2</v>
      </c>
      <c r="G5" s="29">
        <v>3.5831600000000019E-2</v>
      </c>
      <c r="H5" s="29">
        <v>3.5831600000000019E-2</v>
      </c>
      <c r="I5" s="29"/>
      <c r="J5" s="29" t="s">
        <v>117</v>
      </c>
      <c r="K5" s="28">
        <v>0.35420030000000002</v>
      </c>
      <c r="L5" s="30">
        <v>0.41966900000000001</v>
      </c>
      <c r="M5" s="29">
        <v>3.995960000000004E-2</v>
      </c>
      <c r="N5" s="29">
        <v>3.9959599999999984E-2</v>
      </c>
      <c r="O5" s="29">
        <v>3.5227100000000011E-2</v>
      </c>
      <c r="P5" s="29">
        <v>3.5227000000000008E-2</v>
      </c>
    </row>
    <row r="6" spans="1:16" x14ac:dyDescent="0.3">
      <c r="A6" s="29"/>
      <c r="B6" s="29" t="s">
        <v>118</v>
      </c>
      <c r="C6" s="28">
        <v>0.37337730000000002</v>
      </c>
      <c r="D6" s="30">
        <v>0.4492469</v>
      </c>
      <c r="E6" s="29">
        <v>3.8754000000000011E-2</v>
      </c>
      <c r="F6" s="29">
        <v>3.8753999999999955E-2</v>
      </c>
      <c r="G6" s="29">
        <v>4.2652100000000026E-2</v>
      </c>
      <c r="H6" s="29">
        <v>4.2652099999999971E-2</v>
      </c>
      <c r="I6" s="29"/>
      <c r="J6" s="29" t="s">
        <v>118</v>
      </c>
      <c r="K6" s="28">
        <v>0.3885864</v>
      </c>
      <c r="L6" s="30">
        <v>0.47307759999999999</v>
      </c>
      <c r="M6" s="29">
        <v>3.9171200000000017E-2</v>
      </c>
      <c r="N6" s="29">
        <v>3.9171100000000014E-2</v>
      </c>
      <c r="O6" s="29">
        <v>4.1766799999999993E-2</v>
      </c>
      <c r="P6" s="29">
        <v>4.1766900000000051E-2</v>
      </c>
    </row>
    <row r="7" spans="1:16" x14ac:dyDescent="0.3">
      <c r="A7" s="29"/>
      <c r="B7" s="29" t="s">
        <v>119</v>
      </c>
      <c r="C7" s="28">
        <v>0.30898829999999999</v>
      </c>
      <c r="D7" s="30">
        <v>0.29901250000000001</v>
      </c>
      <c r="E7" s="29">
        <v>3.8570300000000002E-2</v>
      </c>
      <c r="F7" s="29">
        <v>3.8570400000000005E-2</v>
      </c>
      <c r="G7" s="29">
        <v>3.7866800000000034E-2</v>
      </c>
      <c r="H7" s="29">
        <v>3.7866799999999978E-2</v>
      </c>
      <c r="I7" s="29"/>
      <c r="J7" s="29" t="s">
        <v>119</v>
      </c>
      <c r="K7" s="28">
        <v>0.32243500000000003</v>
      </c>
      <c r="L7" s="30">
        <v>0.32069599999999998</v>
      </c>
      <c r="M7" s="29">
        <v>3.9360900000000032E-2</v>
      </c>
      <c r="N7" s="29">
        <v>3.9360899999999976E-2</v>
      </c>
      <c r="O7" s="29">
        <v>3.7856299999999954E-2</v>
      </c>
      <c r="P7" s="29">
        <v>3.7856200000000007E-2</v>
      </c>
    </row>
    <row r="8" spans="1:16" x14ac:dyDescent="0.3">
      <c r="A8" s="29"/>
      <c r="B8" s="29"/>
      <c r="E8" s="29"/>
      <c r="F8" s="29"/>
      <c r="G8" s="29"/>
      <c r="H8" s="29"/>
      <c r="I8" s="29"/>
      <c r="J8" s="29"/>
      <c r="M8" s="29"/>
      <c r="N8" s="29"/>
      <c r="O8" s="29"/>
      <c r="P8" s="29"/>
    </row>
    <row r="9" spans="1:16" x14ac:dyDescent="0.3">
      <c r="A9" s="29"/>
      <c r="B9" s="29"/>
      <c r="E9" s="29"/>
      <c r="F9" s="29"/>
      <c r="G9" s="29"/>
      <c r="H9" s="29"/>
      <c r="I9" s="29"/>
      <c r="J9" s="29"/>
      <c r="M9" s="29"/>
      <c r="N9" s="29"/>
      <c r="O9" s="29"/>
      <c r="P9" s="29"/>
    </row>
    <row r="10" spans="1:16" x14ac:dyDescent="0.3">
      <c r="A10" s="29"/>
      <c r="B10" s="29"/>
      <c r="E10" s="29"/>
      <c r="F10" s="29"/>
      <c r="G10" s="29"/>
      <c r="H10" s="29"/>
      <c r="I10" s="29"/>
      <c r="J10" s="29"/>
      <c r="M10" s="29"/>
      <c r="N10" s="29"/>
      <c r="O10" s="29"/>
      <c r="P10" s="29"/>
    </row>
    <row r="11" spans="1:16" x14ac:dyDescent="0.3">
      <c r="A11" s="29"/>
      <c r="B11" s="29"/>
      <c r="E11" s="29"/>
      <c r="F11" s="29"/>
      <c r="G11" s="29"/>
      <c r="H11" s="29"/>
      <c r="I11" s="29"/>
      <c r="J11" s="29"/>
      <c r="M11" s="29"/>
      <c r="N11" s="29"/>
      <c r="O11" s="29"/>
      <c r="P11" s="29"/>
    </row>
    <row r="12" spans="1:16" x14ac:dyDescent="0.3">
      <c r="A12" s="29"/>
      <c r="B12" s="29"/>
      <c r="E12" s="29"/>
      <c r="F12" s="29"/>
      <c r="G12" s="29"/>
      <c r="H12" s="29"/>
      <c r="I12" s="29"/>
      <c r="J12" s="29"/>
      <c r="M12" s="29"/>
      <c r="N12" s="29"/>
      <c r="O12" s="29"/>
      <c r="P12" s="29"/>
    </row>
    <row r="13" spans="1:16" x14ac:dyDescent="0.3">
      <c r="A13" s="29"/>
      <c r="B13" s="29"/>
      <c r="E13" s="29"/>
      <c r="F13" s="29"/>
      <c r="G13" s="29"/>
      <c r="H13" s="29"/>
      <c r="I13" s="29"/>
      <c r="J13" s="29"/>
      <c r="M13" s="29"/>
      <c r="N13" s="29"/>
      <c r="O13" s="29"/>
      <c r="P13" s="29"/>
    </row>
    <row r="14" spans="1:16" x14ac:dyDescent="0.3">
      <c r="A14" s="29"/>
      <c r="B14" s="29"/>
      <c r="E14" s="29"/>
      <c r="F14" s="29"/>
      <c r="G14" s="29"/>
      <c r="H14" s="29"/>
      <c r="I14" s="29"/>
      <c r="J14" s="29"/>
      <c r="M14" s="29"/>
      <c r="N14" s="29"/>
      <c r="O14" s="29"/>
      <c r="P14" s="29"/>
    </row>
    <row r="15" spans="1:16" x14ac:dyDescent="0.3">
      <c r="A15" s="29"/>
      <c r="B15" s="29"/>
      <c r="E15" s="29"/>
      <c r="F15" s="29"/>
      <c r="G15" s="29"/>
      <c r="H15" s="29"/>
      <c r="I15" s="29"/>
      <c r="J15" s="29"/>
      <c r="M15" s="29"/>
      <c r="N15" s="29"/>
      <c r="O15" s="29"/>
      <c r="P15" s="29"/>
    </row>
    <row r="16" spans="1:16" x14ac:dyDescent="0.3">
      <c r="A16" s="29"/>
      <c r="B16" s="29"/>
      <c r="E16" s="29"/>
      <c r="F16" s="29"/>
      <c r="G16" s="29"/>
      <c r="H16" s="29"/>
      <c r="I16" s="29"/>
      <c r="J16" s="29"/>
      <c r="M16" s="29"/>
      <c r="N16" s="29"/>
      <c r="O16" s="29"/>
      <c r="P16" s="29"/>
    </row>
    <row r="17" spans="1:16" x14ac:dyDescent="0.3">
      <c r="A17" s="29"/>
      <c r="B17" s="29"/>
      <c r="E17" s="29"/>
      <c r="F17" s="29"/>
      <c r="G17" s="29"/>
      <c r="H17" s="29"/>
      <c r="I17" s="29"/>
      <c r="J17" s="29"/>
      <c r="M17" s="29"/>
      <c r="N17" s="29"/>
      <c r="O17" s="29"/>
      <c r="P17" s="29"/>
    </row>
    <row r="18" spans="1:16" x14ac:dyDescent="0.3">
      <c r="A18" s="29"/>
      <c r="B18" s="29"/>
      <c r="E18" s="29"/>
      <c r="F18" s="29"/>
      <c r="G18" s="29"/>
      <c r="H18" s="29"/>
      <c r="I18" s="29"/>
      <c r="J18" s="29"/>
      <c r="M18" s="29"/>
      <c r="N18" s="29"/>
      <c r="O18" s="29"/>
      <c r="P18" s="29"/>
    </row>
    <row r="19" spans="1:16" x14ac:dyDescent="0.35">
      <c r="A19" s="29"/>
      <c r="B19" s="29"/>
      <c r="E19" s="29"/>
      <c r="F19" s="29"/>
      <c r="G19" s="29"/>
      <c r="H19" s="29"/>
      <c r="I19" s="29"/>
      <c r="J19" s="29"/>
      <c r="M19" s="29"/>
      <c r="N19" s="29"/>
      <c r="O19" s="29"/>
      <c r="P19" s="29"/>
    </row>
    <row r="20" spans="1:16" x14ac:dyDescent="0.35">
      <c r="A20" s="29"/>
      <c r="B20" s="29"/>
      <c r="E20" s="29"/>
      <c r="F20" s="29"/>
      <c r="G20" s="29"/>
      <c r="H20" s="29"/>
      <c r="I20" s="29"/>
      <c r="J20" s="29"/>
      <c r="M20" s="29"/>
      <c r="N20" s="29"/>
      <c r="O20" s="29"/>
      <c r="P20" s="29"/>
    </row>
    <row r="21" spans="1:16" x14ac:dyDescent="0.35">
      <c r="A21" s="29"/>
      <c r="B21" s="29"/>
      <c r="E21" s="29"/>
      <c r="F21" s="29"/>
      <c r="G21" s="29"/>
      <c r="H21" s="29"/>
      <c r="I21" s="29"/>
      <c r="J21" s="29"/>
      <c r="M21" s="29"/>
      <c r="N21" s="29"/>
      <c r="O21" s="29"/>
      <c r="P21" s="29"/>
    </row>
    <row r="22" spans="1:16" x14ac:dyDescent="0.35">
      <c r="A22" s="29"/>
      <c r="B22" s="29"/>
      <c r="E22" s="29"/>
      <c r="F22" s="29"/>
      <c r="G22" s="29"/>
      <c r="H22" s="29"/>
      <c r="I22" s="29"/>
      <c r="J22" s="29"/>
      <c r="M22" s="29"/>
      <c r="N22" s="29"/>
      <c r="O22" s="29"/>
      <c r="P22" s="29"/>
    </row>
    <row r="23" spans="1:16" x14ac:dyDescent="0.35">
      <c r="A23" s="29"/>
      <c r="B23" s="29"/>
      <c r="E23" s="29"/>
      <c r="F23" s="29"/>
      <c r="G23" s="29"/>
      <c r="H23" s="29"/>
      <c r="I23" s="29"/>
      <c r="J23" s="29"/>
      <c r="M23" s="29"/>
      <c r="N23" s="29"/>
      <c r="O23" s="29"/>
      <c r="P23" s="29"/>
    </row>
    <row r="24" spans="1:16" x14ac:dyDescent="0.35">
      <c r="A24" s="29"/>
      <c r="B24" s="29"/>
      <c r="E24" s="29"/>
      <c r="F24" s="29"/>
      <c r="G24" s="29"/>
      <c r="H24" s="29"/>
      <c r="I24" s="29"/>
      <c r="J24" s="29"/>
      <c r="M24" s="29"/>
      <c r="N24" s="29"/>
      <c r="O24" s="29"/>
      <c r="P24" s="29"/>
    </row>
    <row r="25" spans="1:16" x14ac:dyDescent="0.35">
      <c r="A25" s="29"/>
      <c r="B25" s="29"/>
      <c r="E25" s="29"/>
      <c r="F25" s="29"/>
      <c r="G25" s="29"/>
      <c r="H25" s="29"/>
      <c r="I25" s="29"/>
      <c r="J25" s="29"/>
      <c r="M25" s="29"/>
      <c r="N25" s="29"/>
      <c r="O25" s="29"/>
      <c r="P25" s="29"/>
    </row>
  </sheetData>
  <pageMargins left="0.7" right="0.7" top="0.78740157499999996" bottom="0.78740157499999996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4"/>
  <sheetViews>
    <sheetView topLeftCell="E9" workbookViewId="0">
      <selection activeCell="N44" sqref="N44"/>
    </sheetView>
  </sheetViews>
  <sheetFormatPr baseColWidth="10" defaultRowHeight="14.5" x14ac:dyDescent="0.35"/>
  <cols>
    <col min="1" max="1" width="19" customWidth="1"/>
    <col min="2" max="2" width="23.26953125" customWidth="1"/>
    <col min="3" max="3" width="24.26953125" customWidth="1"/>
  </cols>
  <sheetData>
    <row r="1" spans="1:19" x14ac:dyDescent="0.5">
      <c r="A1" t="s">
        <v>174</v>
      </c>
      <c r="B1" t="s">
        <v>0</v>
      </c>
      <c r="C1" t="s">
        <v>175</v>
      </c>
      <c r="D1" t="s">
        <v>176</v>
      </c>
      <c r="H1" s="29"/>
      <c r="I1" s="29" t="s">
        <v>116</v>
      </c>
      <c r="J1" s="29"/>
      <c r="K1" s="29" t="s">
        <v>117</v>
      </c>
      <c r="L1" s="29"/>
      <c r="M1" s="29" t="s">
        <v>118</v>
      </c>
      <c r="N1" s="29"/>
      <c r="O1" s="29" t="s">
        <v>119</v>
      </c>
      <c r="P1" s="29"/>
      <c r="Q1" s="29" t="s">
        <v>120</v>
      </c>
      <c r="R1" s="29"/>
      <c r="S1" t="s">
        <v>187</v>
      </c>
    </row>
    <row r="2" spans="1:19" x14ac:dyDescent="0.35">
      <c r="A2" t="s">
        <v>113</v>
      </c>
      <c r="B2" t="s">
        <v>116</v>
      </c>
      <c r="C2">
        <v>267111</v>
      </c>
      <c r="D2">
        <v>698978</v>
      </c>
      <c r="H2" s="29" t="s">
        <v>99</v>
      </c>
      <c r="I2" s="29" t="s">
        <v>113</v>
      </c>
      <c r="J2" s="29" t="s">
        <v>114</v>
      </c>
      <c r="K2" s="29" t="s">
        <v>113</v>
      </c>
      <c r="L2" s="29" t="s">
        <v>114</v>
      </c>
      <c r="M2" s="29" t="s">
        <v>113</v>
      </c>
      <c r="N2" s="29" t="s">
        <v>114</v>
      </c>
      <c r="O2" s="29" t="s">
        <v>113</v>
      </c>
      <c r="P2" s="29" t="s">
        <v>114</v>
      </c>
      <c r="Q2" s="29" t="s">
        <v>114</v>
      </c>
      <c r="R2" s="29" t="s">
        <v>115</v>
      </c>
      <c r="S2" t="s">
        <v>114</v>
      </c>
    </row>
    <row r="3" spans="1:19" x14ac:dyDescent="0.35">
      <c r="A3" t="s">
        <v>113</v>
      </c>
      <c r="B3" t="s">
        <v>117</v>
      </c>
      <c r="C3">
        <v>247114</v>
      </c>
      <c r="D3">
        <v>254962</v>
      </c>
      <c r="G3" t="s">
        <v>180</v>
      </c>
      <c r="H3" s="29" t="s">
        <v>33</v>
      </c>
      <c r="I3" s="28">
        <v>112698</v>
      </c>
      <c r="J3" s="28">
        <v>435177</v>
      </c>
      <c r="K3" s="28">
        <v>112225</v>
      </c>
      <c r="L3" s="28">
        <v>12465</v>
      </c>
      <c r="M3" s="28">
        <v>25598</v>
      </c>
      <c r="N3" s="28">
        <v>79061</v>
      </c>
      <c r="O3" s="28">
        <v>22384</v>
      </c>
      <c r="P3" s="28">
        <v>57715</v>
      </c>
      <c r="Q3" s="28">
        <v>53011</v>
      </c>
      <c r="R3" s="29"/>
      <c r="S3" s="55">
        <v>12894</v>
      </c>
    </row>
    <row r="4" spans="1:19" x14ac:dyDescent="0.35">
      <c r="A4" t="s">
        <v>113</v>
      </c>
      <c r="B4" t="s">
        <v>118</v>
      </c>
      <c r="C4">
        <v>72564</v>
      </c>
      <c r="D4">
        <v>74249</v>
      </c>
      <c r="H4" s="29" t="s">
        <v>41</v>
      </c>
      <c r="I4" s="29">
        <v>299</v>
      </c>
      <c r="J4" s="29">
        <v>1183</v>
      </c>
      <c r="K4" s="29">
        <v>297</v>
      </c>
      <c r="L4" s="29">
        <v>35</v>
      </c>
      <c r="M4" s="29">
        <v>52</v>
      </c>
      <c r="N4" s="29">
        <v>31</v>
      </c>
      <c r="O4" s="29">
        <v>60</v>
      </c>
      <c r="P4" s="29">
        <v>131</v>
      </c>
      <c r="Q4" s="29">
        <v>59</v>
      </c>
      <c r="R4" s="29"/>
      <c r="S4" s="54">
        <v>35</v>
      </c>
    </row>
    <row r="5" spans="1:19" x14ac:dyDescent="0.35">
      <c r="A5" t="s">
        <v>113</v>
      </c>
      <c r="B5" t="s">
        <v>119</v>
      </c>
      <c r="C5">
        <v>70180</v>
      </c>
      <c r="D5">
        <v>71981</v>
      </c>
      <c r="H5" s="29" t="s">
        <v>36</v>
      </c>
      <c r="I5" s="29">
        <v>20277</v>
      </c>
      <c r="J5" s="29">
        <v>692134</v>
      </c>
      <c r="K5" s="29">
        <v>17285</v>
      </c>
      <c r="L5" s="29">
        <v>1940</v>
      </c>
      <c r="M5" s="29">
        <v>15591</v>
      </c>
      <c r="N5" s="29">
        <v>2294</v>
      </c>
      <c r="O5" s="29">
        <v>15143</v>
      </c>
      <c r="P5" s="29">
        <v>2955</v>
      </c>
      <c r="Q5" s="29">
        <v>2822</v>
      </c>
      <c r="R5" s="29"/>
      <c r="S5" s="55">
        <v>1856</v>
      </c>
    </row>
    <row r="6" spans="1:19" x14ac:dyDescent="0.35">
      <c r="A6" t="s">
        <v>114</v>
      </c>
      <c r="B6" t="s">
        <v>116</v>
      </c>
      <c r="C6">
        <v>1977347</v>
      </c>
      <c r="D6">
        <v>3958707</v>
      </c>
      <c r="H6" s="29" t="s">
        <v>37</v>
      </c>
      <c r="I6" s="29">
        <v>12712</v>
      </c>
      <c r="J6" s="29">
        <v>17217</v>
      </c>
      <c r="K6" s="29">
        <v>3820</v>
      </c>
      <c r="L6" s="29">
        <v>257</v>
      </c>
      <c r="M6" s="29">
        <v>1397</v>
      </c>
      <c r="N6" s="29">
        <v>359</v>
      </c>
      <c r="O6" s="29">
        <v>1548</v>
      </c>
      <c r="P6" s="29">
        <v>624</v>
      </c>
      <c r="Q6" s="29">
        <v>495</v>
      </c>
      <c r="R6" s="29"/>
      <c r="S6" s="56">
        <v>248</v>
      </c>
    </row>
    <row r="7" spans="1:19" x14ac:dyDescent="0.35">
      <c r="A7" t="s">
        <v>114</v>
      </c>
      <c r="B7" t="s">
        <v>117</v>
      </c>
      <c r="C7">
        <v>31918</v>
      </c>
      <c r="D7">
        <v>36230</v>
      </c>
      <c r="G7" t="s">
        <v>180</v>
      </c>
      <c r="H7" s="29" t="s">
        <v>34</v>
      </c>
      <c r="I7" s="28">
        <v>45967</v>
      </c>
      <c r="J7" s="28">
        <v>642599</v>
      </c>
      <c r="K7" s="28">
        <v>45780</v>
      </c>
      <c r="L7" s="28">
        <v>23499</v>
      </c>
      <c r="M7" s="28">
        <v>10328</v>
      </c>
      <c r="N7" s="28">
        <v>9959</v>
      </c>
      <c r="O7" s="28">
        <v>10342</v>
      </c>
      <c r="P7" s="28">
        <v>45329</v>
      </c>
      <c r="Q7" s="28">
        <v>31070</v>
      </c>
      <c r="R7" s="29"/>
      <c r="S7" s="57">
        <v>23018</v>
      </c>
    </row>
    <row r="8" spans="1:19" x14ac:dyDescent="0.35">
      <c r="A8" t="s">
        <v>114</v>
      </c>
      <c r="B8" t="s">
        <v>118</v>
      </c>
      <c r="C8">
        <v>169715</v>
      </c>
      <c r="D8">
        <v>341854</v>
      </c>
      <c r="G8" t="s">
        <v>180</v>
      </c>
      <c r="H8" s="29" t="s">
        <v>35</v>
      </c>
      <c r="I8" s="28">
        <v>55426</v>
      </c>
      <c r="J8" s="28">
        <v>282779</v>
      </c>
      <c r="K8" s="28">
        <v>55397</v>
      </c>
      <c r="L8" s="28">
        <v>2232</v>
      </c>
      <c r="M8" s="28">
        <v>16152</v>
      </c>
      <c r="N8" s="28">
        <v>80948</v>
      </c>
      <c r="O8" s="28">
        <v>17952</v>
      </c>
      <c r="P8" s="28">
        <v>83849</v>
      </c>
      <c r="Q8" s="28">
        <v>8897</v>
      </c>
      <c r="S8" s="58">
        <v>2145</v>
      </c>
    </row>
    <row r="9" spans="1:19" x14ac:dyDescent="0.35">
      <c r="A9" t="s">
        <v>114</v>
      </c>
      <c r="B9" t="s">
        <v>119</v>
      </c>
      <c r="C9">
        <v>179776</v>
      </c>
      <c r="D9">
        <v>284007</v>
      </c>
      <c r="H9" s="29" t="s">
        <v>46</v>
      </c>
      <c r="I9" s="29">
        <v>370</v>
      </c>
      <c r="J9" s="29">
        <v>44345</v>
      </c>
      <c r="K9" s="29">
        <v>370</v>
      </c>
      <c r="L9" s="29">
        <v>157</v>
      </c>
      <c r="M9" s="29">
        <v>0</v>
      </c>
      <c r="N9" s="29">
        <v>182</v>
      </c>
      <c r="O9" s="29">
        <v>0</v>
      </c>
      <c r="P9" s="29">
        <v>583</v>
      </c>
      <c r="Q9" s="29">
        <v>340</v>
      </c>
      <c r="S9">
        <v>154</v>
      </c>
    </row>
    <row r="10" spans="1:19" x14ac:dyDescent="0.35">
      <c r="A10" t="s">
        <v>114</v>
      </c>
      <c r="B10" t="s">
        <v>120</v>
      </c>
      <c r="C10">
        <v>85184</v>
      </c>
      <c r="D10">
        <v>228004</v>
      </c>
      <c r="G10" t="s">
        <v>180</v>
      </c>
      <c r="H10" s="29" t="s">
        <v>39</v>
      </c>
      <c r="I10" s="28">
        <v>5832</v>
      </c>
      <c r="J10" s="28">
        <v>15796</v>
      </c>
      <c r="K10" s="28">
        <v>5819</v>
      </c>
      <c r="L10" s="28">
        <v>386</v>
      </c>
      <c r="M10" s="28">
        <v>774</v>
      </c>
      <c r="N10" s="28">
        <v>752</v>
      </c>
      <c r="O10" s="28">
        <v>803</v>
      </c>
      <c r="P10" s="28">
        <v>5338</v>
      </c>
      <c r="Q10" s="28">
        <v>984</v>
      </c>
      <c r="S10" s="59">
        <v>357</v>
      </c>
    </row>
    <row r="11" spans="1:19" x14ac:dyDescent="0.35">
      <c r="A11" s="53" t="s">
        <v>114</v>
      </c>
      <c r="B11" s="53" t="s">
        <v>187</v>
      </c>
      <c r="C11" s="53">
        <v>31622</v>
      </c>
      <c r="D11" s="53">
        <v>40675</v>
      </c>
      <c r="G11" t="s">
        <v>180</v>
      </c>
      <c r="H11" s="29" t="s">
        <v>38</v>
      </c>
      <c r="I11" s="28">
        <v>28315</v>
      </c>
      <c r="J11" s="28">
        <v>97731</v>
      </c>
      <c r="K11" s="28">
        <v>28309</v>
      </c>
      <c r="L11" s="28">
        <v>1750</v>
      </c>
      <c r="M11" s="28">
        <v>7872</v>
      </c>
      <c r="N11" s="28">
        <v>1737</v>
      </c>
      <c r="O11" s="28">
        <v>7087</v>
      </c>
      <c r="P11" s="28">
        <v>4088</v>
      </c>
      <c r="Q11" s="28">
        <v>2304</v>
      </c>
      <c r="S11" s="60">
        <v>1520</v>
      </c>
    </row>
    <row r="12" spans="1:19" x14ac:dyDescent="0.35">
      <c r="A12" t="s">
        <v>56</v>
      </c>
      <c r="B12" t="s">
        <v>120</v>
      </c>
      <c r="C12">
        <v>7601</v>
      </c>
      <c r="D12">
        <v>35604</v>
      </c>
    </row>
    <row r="13" spans="1:19" x14ac:dyDescent="0.35">
      <c r="A13" t="s">
        <v>55</v>
      </c>
      <c r="B13" t="s">
        <v>120</v>
      </c>
      <c r="C13">
        <v>71771</v>
      </c>
      <c r="D13">
        <v>87859</v>
      </c>
      <c r="I13" s="29" t="s">
        <v>113</v>
      </c>
      <c r="J13" s="29" t="s">
        <v>114</v>
      </c>
      <c r="M13" s="60"/>
      <c r="N13" s="60" t="s">
        <v>190</v>
      </c>
      <c r="O13" s="60" t="s">
        <v>191</v>
      </c>
      <c r="P13" t="s">
        <v>192</v>
      </c>
      <c r="Q13" t="s">
        <v>193</v>
      </c>
    </row>
    <row r="14" spans="1:19" x14ac:dyDescent="0.5">
      <c r="A14" t="s">
        <v>53</v>
      </c>
      <c r="B14" t="s">
        <v>120</v>
      </c>
      <c r="C14">
        <v>1303</v>
      </c>
      <c r="D14">
        <v>2341</v>
      </c>
      <c r="H14" s="29" t="s">
        <v>116</v>
      </c>
      <c r="I14">
        <f>I3+I7+I8+I10+I11</f>
        <v>248238</v>
      </c>
      <c r="J14" s="29">
        <f>J3+J7+J8+J10+J11</f>
        <v>1474082</v>
      </c>
      <c r="M14" s="60" t="s">
        <v>116</v>
      </c>
      <c r="N14" s="60">
        <v>267111</v>
      </c>
      <c r="O14" s="60">
        <v>698978</v>
      </c>
      <c r="P14" s="60">
        <v>1977347</v>
      </c>
      <c r="Q14" s="60">
        <v>3958707</v>
      </c>
    </row>
    <row r="15" spans="1:19" x14ac:dyDescent="0.5">
      <c r="A15" t="s">
        <v>52</v>
      </c>
      <c r="B15" t="s">
        <v>120</v>
      </c>
      <c r="C15">
        <v>34915</v>
      </c>
      <c r="D15">
        <v>67715</v>
      </c>
      <c r="H15" s="29" t="s">
        <v>117</v>
      </c>
      <c r="I15" s="29">
        <f>K3+K7+K8+K10+K11</f>
        <v>247530</v>
      </c>
      <c r="J15" s="29">
        <f>L3+L7+L8+L10+L11</f>
        <v>40332</v>
      </c>
      <c r="M15" s="60" t="s">
        <v>117</v>
      </c>
      <c r="N15" s="60">
        <v>247114</v>
      </c>
      <c r="O15" s="60">
        <v>254962</v>
      </c>
      <c r="P15" s="60">
        <v>31918</v>
      </c>
      <c r="Q15" s="60">
        <v>36230</v>
      </c>
    </row>
    <row r="16" spans="1:19" x14ac:dyDescent="0.5">
      <c r="A16" t="s">
        <v>177</v>
      </c>
      <c r="B16" t="s">
        <v>120</v>
      </c>
      <c r="C16">
        <v>1818</v>
      </c>
      <c r="D16">
        <v>4417</v>
      </c>
      <c r="H16" s="29" t="s">
        <v>118</v>
      </c>
      <c r="I16" s="29">
        <f>M3+M7+M8+M10+M11</f>
        <v>60724</v>
      </c>
      <c r="J16" s="29">
        <f>N3+N7+N8+N10+N11</f>
        <v>172457</v>
      </c>
      <c r="M16" s="60" t="s">
        <v>118</v>
      </c>
      <c r="N16" s="60">
        <v>72564</v>
      </c>
      <c r="O16" s="60">
        <v>74249</v>
      </c>
      <c r="P16" s="60">
        <v>169715</v>
      </c>
      <c r="Q16" s="60">
        <v>341854</v>
      </c>
    </row>
    <row r="17" spans="1:17" x14ac:dyDescent="0.5">
      <c r="A17" t="s">
        <v>178</v>
      </c>
      <c r="B17" t="s">
        <v>120</v>
      </c>
      <c r="C17">
        <v>1494</v>
      </c>
      <c r="D17">
        <v>3140</v>
      </c>
      <c r="H17" s="29" t="s">
        <v>119</v>
      </c>
      <c r="I17" s="29">
        <f>O3+O7+O8+O10+O11</f>
        <v>58568</v>
      </c>
      <c r="J17" s="29">
        <f>P3+P7+P8+P10+P11</f>
        <v>196319</v>
      </c>
      <c r="M17" s="60" t="s">
        <v>119</v>
      </c>
      <c r="N17" s="60">
        <v>70180</v>
      </c>
      <c r="O17" s="60">
        <v>71981</v>
      </c>
      <c r="P17" s="60">
        <v>179776</v>
      </c>
      <c r="Q17" s="60">
        <v>284007</v>
      </c>
    </row>
    <row r="18" spans="1:17" x14ac:dyDescent="0.5">
      <c r="A18" t="s">
        <v>174</v>
      </c>
      <c r="B18" t="s">
        <v>0</v>
      </c>
      <c r="C18" t="s">
        <v>99</v>
      </c>
      <c r="D18" t="s">
        <v>179</v>
      </c>
      <c r="H18" t="s">
        <v>120</v>
      </c>
      <c r="I18" s="60">
        <v>0</v>
      </c>
      <c r="J18">
        <f>Q3+Q7+Q8+Q10+Q11</f>
        <v>96266</v>
      </c>
      <c r="M18" s="60" t="s">
        <v>120</v>
      </c>
      <c r="N18" s="60">
        <v>0</v>
      </c>
      <c r="O18" s="60">
        <v>0</v>
      </c>
      <c r="P18" s="60">
        <v>85184</v>
      </c>
      <c r="Q18" s="60">
        <v>228004</v>
      </c>
    </row>
    <row r="19" spans="1:17" x14ac:dyDescent="0.5">
      <c r="A19" t="s">
        <v>113</v>
      </c>
      <c r="B19" t="s">
        <v>116</v>
      </c>
      <c r="C19" t="s">
        <v>33</v>
      </c>
      <c r="D19">
        <v>111424</v>
      </c>
      <c r="H19" t="s">
        <v>187</v>
      </c>
      <c r="I19">
        <v>0</v>
      </c>
      <c r="J19">
        <f>S3+S7+S8+S10+S11</f>
        <v>39934</v>
      </c>
      <c r="M19" s="60" t="s">
        <v>187</v>
      </c>
      <c r="N19" s="60">
        <v>0</v>
      </c>
      <c r="O19" s="60">
        <v>0</v>
      </c>
      <c r="P19" s="60">
        <v>31622</v>
      </c>
      <c r="Q19" s="60">
        <v>40675</v>
      </c>
    </row>
    <row r="20" spans="1:17" x14ac:dyDescent="0.5">
      <c r="A20" t="s">
        <v>113</v>
      </c>
      <c r="B20" t="s">
        <v>116</v>
      </c>
      <c r="C20" t="s">
        <v>41</v>
      </c>
      <c r="D20">
        <v>312</v>
      </c>
    </row>
    <row r="21" spans="1:17" x14ac:dyDescent="0.5">
      <c r="A21" t="s">
        <v>113</v>
      </c>
      <c r="B21" t="s">
        <v>116</v>
      </c>
      <c r="C21" t="s">
        <v>36</v>
      </c>
      <c r="D21">
        <v>20467</v>
      </c>
    </row>
    <row r="22" spans="1:17" x14ac:dyDescent="0.5">
      <c r="A22" t="s">
        <v>113</v>
      </c>
      <c r="B22" t="s">
        <v>116</v>
      </c>
      <c r="C22" t="s">
        <v>37</v>
      </c>
      <c r="D22">
        <v>12822</v>
      </c>
    </row>
    <row r="23" spans="1:17" x14ac:dyDescent="0.5">
      <c r="A23" t="s">
        <v>113</v>
      </c>
      <c r="B23" t="s">
        <v>116</v>
      </c>
      <c r="C23" t="s">
        <v>34</v>
      </c>
      <c r="D23">
        <v>5802</v>
      </c>
    </row>
    <row r="24" spans="1:17" x14ac:dyDescent="0.5">
      <c r="A24" t="s">
        <v>113</v>
      </c>
      <c r="B24" t="s">
        <v>116</v>
      </c>
      <c r="C24" t="s">
        <v>35</v>
      </c>
      <c r="D24">
        <v>55783</v>
      </c>
    </row>
    <row r="25" spans="1:17" x14ac:dyDescent="0.5">
      <c r="A25" t="s">
        <v>113</v>
      </c>
      <c r="B25" t="s">
        <v>116</v>
      </c>
      <c r="C25" t="s">
        <v>46</v>
      </c>
      <c r="D25">
        <v>356</v>
      </c>
    </row>
    <row r="26" spans="1:17" x14ac:dyDescent="0.5">
      <c r="A26" t="s">
        <v>113</v>
      </c>
      <c r="B26" t="s">
        <v>116</v>
      </c>
      <c r="C26" t="s">
        <v>58</v>
      </c>
      <c r="D26">
        <v>832</v>
      </c>
    </row>
    <row r="27" spans="1:17" x14ac:dyDescent="0.5">
      <c r="A27" t="s">
        <v>113</v>
      </c>
      <c r="B27" t="s">
        <v>116</v>
      </c>
      <c r="C27" t="s">
        <v>39</v>
      </c>
      <c r="D27">
        <v>5994</v>
      </c>
    </row>
    <row r="28" spans="1:17" x14ac:dyDescent="0.5">
      <c r="A28" t="s">
        <v>113</v>
      </c>
      <c r="B28" t="s">
        <v>116</v>
      </c>
      <c r="C28" t="s">
        <v>38</v>
      </c>
      <c r="D28">
        <v>28646</v>
      </c>
    </row>
    <row r="29" spans="1:17" x14ac:dyDescent="0.5">
      <c r="A29" t="s">
        <v>113</v>
      </c>
      <c r="B29" t="s">
        <v>117</v>
      </c>
      <c r="C29" t="s">
        <v>33</v>
      </c>
      <c r="D29">
        <v>112225</v>
      </c>
    </row>
    <row r="30" spans="1:17" x14ac:dyDescent="0.5">
      <c r="A30" t="s">
        <v>113</v>
      </c>
      <c r="B30" t="s">
        <v>117</v>
      </c>
      <c r="C30" t="s">
        <v>41</v>
      </c>
      <c r="D30">
        <v>297</v>
      </c>
    </row>
    <row r="31" spans="1:17" x14ac:dyDescent="0.5">
      <c r="A31" t="s">
        <v>113</v>
      </c>
      <c r="B31" t="s">
        <v>117</v>
      </c>
      <c r="C31" t="s">
        <v>36</v>
      </c>
      <c r="D31">
        <v>17285</v>
      </c>
    </row>
    <row r="32" spans="1:17" x14ac:dyDescent="0.5">
      <c r="A32" t="s">
        <v>113</v>
      </c>
      <c r="B32" t="s">
        <v>117</v>
      </c>
      <c r="C32" t="s">
        <v>37</v>
      </c>
      <c r="D32">
        <v>3820</v>
      </c>
    </row>
    <row r="33" spans="1:4" x14ac:dyDescent="0.5">
      <c r="A33" t="s">
        <v>113</v>
      </c>
      <c r="B33" t="s">
        <v>117</v>
      </c>
      <c r="C33" t="s">
        <v>34</v>
      </c>
      <c r="D33">
        <v>45780</v>
      </c>
    </row>
    <row r="34" spans="1:4" x14ac:dyDescent="0.5">
      <c r="A34" t="s">
        <v>113</v>
      </c>
      <c r="B34" t="s">
        <v>117</v>
      </c>
      <c r="C34" t="s">
        <v>35</v>
      </c>
      <c r="D34">
        <v>55397</v>
      </c>
    </row>
    <row r="35" spans="1:4" x14ac:dyDescent="0.5">
      <c r="A35" t="s">
        <v>113</v>
      </c>
      <c r="B35" t="s">
        <v>117</v>
      </c>
      <c r="C35" t="s">
        <v>46</v>
      </c>
      <c r="D35">
        <v>370</v>
      </c>
    </row>
    <row r="36" spans="1:4" x14ac:dyDescent="0.35">
      <c r="A36" t="s">
        <v>113</v>
      </c>
      <c r="B36" t="s">
        <v>117</v>
      </c>
      <c r="C36" t="s">
        <v>58</v>
      </c>
      <c r="D36">
        <v>827</v>
      </c>
    </row>
    <row r="37" spans="1:4" x14ac:dyDescent="0.35">
      <c r="A37" t="s">
        <v>113</v>
      </c>
      <c r="B37" t="s">
        <v>117</v>
      </c>
      <c r="C37" t="s">
        <v>39</v>
      </c>
      <c r="D37">
        <v>5819</v>
      </c>
    </row>
    <row r="38" spans="1:4" x14ac:dyDescent="0.35">
      <c r="A38" t="s">
        <v>113</v>
      </c>
      <c r="B38" t="s">
        <v>117</v>
      </c>
      <c r="C38" t="s">
        <v>38</v>
      </c>
      <c r="D38">
        <v>28309</v>
      </c>
    </row>
    <row r="39" spans="1:4" x14ac:dyDescent="0.35">
      <c r="A39" t="s">
        <v>113</v>
      </c>
      <c r="B39" t="s">
        <v>118</v>
      </c>
      <c r="C39" t="s">
        <v>33</v>
      </c>
      <c r="D39">
        <v>25598</v>
      </c>
    </row>
    <row r="40" spans="1:4" x14ac:dyDescent="0.35">
      <c r="A40" t="s">
        <v>113</v>
      </c>
      <c r="B40" t="s">
        <v>118</v>
      </c>
      <c r="C40" t="s">
        <v>41</v>
      </c>
      <c r="D40">
        <v>52</v>
      </c>
    </row>
    <row r="41" spans="1:4" x14ac:dyDescent="0.35">
      <c r="A41" t="s">
        <v>113</v>
      </c>
      <c r="B41" t="s">
        <v>118</v>
      </c>
      <c r="C41" t="s">
        <v>36</v>
      </c>
      <c r="D41">
        <v>15591</v>
      </c>
    </row>
    <row r="42" spans="1:4" x14ac:dyDescent="0.35">
      <c r="A42" t="s">
        <v>113</v>
      </c>
      <c r="B42" t="s">
        <v>118</v>
      </c>
      <c r="C42" t="s">
        <v>37</v>
      </c>
      <c r="D42">
        <v>1397</v>
      </c>
    </row>
    <row r="43" spans="1:4" x14ac:dyDescent="0.35">
      <c r="A43" t="s">
        <v>113</v>
      </c>
      <c r="B43" t="s">
        <v>118</v>
      </c>
      <c r="C43" t="s">
        <v>34</v>
      </c>
      <c r="D43">
        <v>10328</v>
      </c>
    </row>
    <row r="44" spans="1:4" x14ac:dyDescent="0.35">
      <c r="A44" t="s">
        <v>113</v>
      </c>
      <c r="B44" t="s">
        <v>118</v>
      </c>
      <c r="C44" t="s">
        <v>35</v>
      </c>
      <c r="D44">
        <v>16152</v>
      </c>
    </row>
    <row r="45" spans="1:4" x14ac:dyDescent="0.35">
      <c r="A45" t="s">
        <v>113</v>
      </c>
      <c r="B45" t="s">
        <v>118</v>
      </c>
      <c r="C45" t="s">
        <v>39</v>
      </c>
      <c r="D45">
        <v>774</v>
      </c>
    </row>
    <row r="46" spans="1:4" x14ac:dyDescent="0.35">
      <c r="A46" t="s">
        <v>113</v>
      </c>
      <c r="B46" t="s">
        <v>118</v>
      </c>
      <c r="C46" t="s">
        <v>38</v>
      </c>
      <c r="D46">
        <v>7872</v>
      </c>
    </row>
    <row r="47" spans="1:4" x14ac:dyDescent="0.35">
      <c r="A47" t="s">
        <v>113</v>
      </c>
      <c r="B47" t="s">
        <v>118</v>
      </c>
      <c r="C47" t="s">
        <v>56</v>
      </c>
      <c r="D47">
        <v>0</v>
      </c>
    </row>
    <row r="48" spans="1:4" x14ac:dyDescent="0.35">
      <c r="A48" t="s">
        <v>113</v>
      </c>
      <c r="B48" t="s">
        <v>119</v>
      </c>
      <c r="C48" t="s">
        <v>33</v>
      </c>
      <c r="D48">
        <v>22384</v>
      </c>
    </row>
    <row r="49" spans="1:4" x14ac:dyDescent="0.35">
      <c r="A49" t="s">
        <v>113</v>
      </c>
      <c r="B49" t="s">
        <v>119</v>
      </c>
      <c r="C49" t="s">
        <v>51</v>
      </c>
      <c r="D49">
        <v>0</v>
      </c>
    </row>
    <row r="50" spans="1:4" x14ac:dyDescent="0.35">
      <c r="A50" t="s">
        <v>113</v>
      </c>
      <c r="B50" t="s">
        <v>119</v>
      </c>
      <c r="C50" t="s">
        <v>60</v>
      </c>
      <c r="D50">
        <v>0</v>
      </c>
    </row>
    <row r="51" spans="1:4" x14ac:dyDescent="0.35">
      <c r="A51" t="s">
        <v>113</v>
      </c>
      <c r="B51" t="s">
        <v>119</v>
      </c>
      <c r="C51" t="s">
        <v>61</v>
      </c>
      <c r="D51">
        <v>0</v>
      </c>
    </row>
    <row r="52" spans="1:4" x14ac:dyDescent="0.35">
      <c r="A52" t="s">
        <v>113</v>
      </c>
      <c r="B52" t="s">
        <v>119</v>
      </c>
      <c r="C52" t="s">
        <v>41</v>
      </c>
      <c r="D52">
        <v>60</v>
      </c>
    </row>
    <row r="53" spans="1:4" x14ac:dyDescent="0.35">
      <c r="A53" t="s">
        <v>113</v>
      </c>
      <c r="B53" t="s">
        <v>119</v>
      </c>
      <c r="C53" t="s">
        <v>53</v>
      </c>
      <c r="D53">
        <v>0</v>
      </c>
    </row>
    <row r="54" spans="1:4" x14ac:dyDescent="0.35">
      <c r="A54" t="s">
        <v>113</v>
      </c>
      <c r="B54" t="s">
        <v>119</v>
      </c>
      <c r="C54" t="s">
        <v>57</v>
      </c>
      <c r="D54">
        <v>0</v>
      </c>
    </row>
    <row r="55" spans="1:4" x14ac:dyDescent="0.35">
      <c r="A55" t="s">
        <v>113</v>
      </c>
      <c r="B55" t="s">
        <v>119</v>
      </c>
      <c r="C55" t="s">
        <v>36</v>
      </c>
      <c r="D55">
        <v>15143</v>
      </c>
    </row>
    <row r="56" spans="1:4" x14ac:dyDescent="0.35">
      <c r="A56" t="s">
        <v>113</v>
      </c>
      <c r="B56" t="s">
        <v>119</v>
      </c>
      <c r="C56" t="s">
        <v>37</v>
      </c>
      <c r="D56">
        <v>1548</v>
      </c>
    </row>
    <row r="57" spans="1:4" x14ac:dyDescent="0.35">
      <c r="A57" t="s">
        <v>113</v>
      </c>
      <c r="B57" t="s">
        <v>119</v>
      </c>
      <c r="C57" t="s">
        <v>55</v>
      </c>
      <c r="D57">
        <v>0</v>
      </c>
    </row>
    <row r="58" spans="1:4" x14ac:dyDescent="0.35">
      <c r="A58" t="s">
        <v>113</v>
      </c>
      <c r="B58" t="s">
        <v>119</v>
      </c>
      <c r="C58" t="s">
        <v>34</v>
      </c>
      <c r="D58">
        <v>10342</v>
      </c>
    </row>
    <row r="59" spans="1:4" x14ac:dyDescent="0.35">
      <c r="A59" t="s">
        <v>113</v>
      </c>
      <c r="B59" t="s">
        <v>119</v>
      </c>
      <c r="C59" t="s">
        <v>35</v>
      </c>
      <c r="D59">
        <v>17952</v>
      </c>
    </row>
    <row r="60" spans="1:4" x14ac:dyDescent="0.35">
      <c r="A60" t="s">
        <v>113</v>
      </c>
      <c r="B60" t="s">
        <v>119</v>
      </c>
      <c r="C60" t="s">
        <v>52</v>
      </c>
      <c r="D60">
        <v>0</v>
      </c>
    </row>
    <row r="61" spans="1:4" x14ac:dyDescent="0.35">
      <c r="A61" t="s">
        <v>113</v>
      </c>
      <c r="B61" t="s">
        <v>119</v>
      </c>
      <c r="C61" t="s">
        <v>46</v>
      </c>
      <c r="D61">
        <v>0</v>
      </c>
    </row>
    <row r="62" spans="1:4" x14ac:dyDescent="0.35">
      <c r="A62" t="s">
        <v>113</v>
      </c>
      <c r="B62" t="s">
        <v>119</v>
      </c>
      <c r="C62" t="s">
        <v>58</v>
      </c>
      <c r="D62">
        <v>0</v>
      </c>
    </row>
    <row r="63" spans="1:4" x14ac:dyDescent="0.35">
      <c r="A63" t="s">
        <v>113</v>
      </c>
      <c r="B63" t="s">
        <v>119</v>
      </c>
      <c r="C63" t="s">
        <v>59</v>
      </c>
      <c r="D63">
        <v>0</v>
      </c>
    </row>
    <row r="64" spans="1:4" x14ac:dyDescent="0.35">
      <c r="A64" t="s">
        <v>113</v>
      </c>
      <c r="B64" t="s">
        <v>119</v>
      </c>
      <c r="C64" t="s">
        <v>62</v>
      </c>
      <c r="D64">
        <v>0</v>
      </c>
    </row>
    <row r="65" spans="1:4" x14ac:dyDescent="0.35">
      <c r="A65" t="s">
        <v>113</v>
      </c>
      <c r="B65" t="s">
        <v>119</v>
      </c>
      <c r="C65" t="s">
        <v>54</v>
      </c>
      <c r="D65">
        <v>0</v>
      </c>
    </row>
    <row r="66" spans="1:4" x14ac:dyDescent="0.35">
      <c r="A66" t="s">
        <v>113</v>
      </c>
      <c r="B66" t="s">
        <v>119</v>
      </c>
      <c r="C66" t="s">
        <v>39</v>
      </c>
      <c r="D66">
        <v>803</v>
      </c>
    </row>
    <row r="67" spans="1:4" x14ac:dyDescent="0.35">
      <c r="A67" t="s">
        <v>113</v>
      </c>
      <c r="B67" t="s">
        <v>119</v>
      </c>
      <c r="C67" t="s">
        <v>38</v>
      </c>
      <c r="D67">
        <v>7087</v>
      </c>
    </row>
    <row r="68" spans="1:4" x14ac:dyDescent="0.35">
      <c r="A68" t="s">
        <v>113</v>
      </c>
      <c r="B68" t="s">
        <v>119</v>
      </c>
      <c r="C68" t="s">
        <v>56</v>
      </c>
      <c r="D68">
        <v>0</v>
      </c>
    </row>
    <row r="69" spans="1:4" x14ac:dyDescent="0.35">
      <c r="A69" t="s">
        <v>114</v>
      </c>
      <c r="B69" t="s">
        <v>116</v>
      </c>
      <c r="C69" t="s">
        <v>33</v>
      </c>
      <c r="D69">
        <v>435177</v>
      </c>
    </row>
    <row r="70" spans="1:4" x14ac:dyDescent="0.35">
      <c r="A70" t="s">
        <v>114</v>
      </c>
      <c r="B70" t="s">
        <v>116</v>
      </c>
      <c r="C70" t="s">
        <v>51</v>
      </c>
      <c r="D70">
        <v>0</v>
      </c>
    </row>
    <row r="71" spans="1:4" x14ac:dyDescent="0.35">
      <c r="A71" t="s">
        <v>114</v>
      </c>
      <c r="B71" t="s">
        <v>116</v>
      </c>
      <c r="C71" t="s">
        <v>60</v>
      </c>
      <c r="D71">
        <v>0</v>
      </c>
    </row>
    <row r="72" spans="1:4" x14ac:dyDescent="0.35">
      <c r="A72" t="s">
        <v>114</v>
      </c>
      <c r="B72" t="s">
        <v>116</v>
      </c>
      <c r="C72" t="s">
        <v>61</v>
      </c>
      <c r="D72">
        <v>0</v>
      </c>
    </row>
    <row r="73" spans="1:4" x14ac:dyDescent="0.35">
      <c r="A73" t="s">
        <v>114</v>
      </c>
      <c r="B73" t="s">
        <v>116</v>
      </c>
      <c r="C73" t="s">
        <v>41</v>
      </c>
      <c r="D73">
        <v>1183</v>
      </c>
    </row>
    <row r="74" spans="1:4" x14ac:dyDescent="0.35">
      <c r="A74" t="s">
        <v>114</v>
      </c>
      <c r="B74" t="s">
        <v>116</v>
      </c>
      <c r="C74" t="s">
        <v>53</v>
      </c>
      <c r="D74">
        <v>0</v>
      </c>
    </row>
    <row r="75" spans="1:4" x14ac:dyDescent="0.35">
      <c r="A75" t="s">
        <v>114</v>
      </c>
      <c r="B75" t="s">
        <v>116</v>
      </c>
      <c r="C75" t="s">
        <v>57</v>
      </c>
      <c r="D75">
        <v>0</v>
      </c>
    </row>
    <row r="76" spans="1:4" x14ac:dyDescent="0.35">
      <c r="A76" t="s">
        <v>114</v>
      </c>
      <c r="B76" t="s">
        <v>116</v>
      </c>
      <c r="C76" t="s">
        <v>36</v>
      </c>
      <c r="D76">
        <v>692134</v>
      </c>
    </row>
    <row r="77" spans="1:4" x14ac:dyDescent="0.35">
      <c r="A77" t="s">
        <v>114</v>
      </c>
      <c r="B77" t="s">
        <v>116</v>
      </c>
      <c r="C77" t="s">
        <v>37</v>
      </c>
      <c r="D77">
        <v>17217</v>
      </c>
    </row>
    <row r="78" spans="1:4" x14ac:dyDescent="0.35">
      <c r="A78" t="s">
        <v>114</v>
      </c>
      <c r="B78" t="s">
        <v>116</v>
      </c>
      <c r="C78" t="s">
        <v>55</v>
      </c>
      <c r="D78">
        <v>0</v>
      </c>
    </row>
    <row r="79" spans="1:4" x14ac:dyDescent="0.35">
      <c r="A79" t="s">
        <v>114</v>
      </c>
      <c r="B79" t="s">
        <v>116</v>
      </c>
      <c r="C79" t="s">
        <v>34</v>
      </c>
      <c r="D79">
        <v>642599</v>
      </c>
    </row>
    <row r="80" spans="1:4" x14ac:dyDescent="0.35">
      <c r="A80" t="s">
        <v>114</v>
      </c>
      <c r="B80" t="s">
        <v>116</v>
      </c>
      <c r="C80" t="s">
        <v>35</v>
      </c>
      <c r="D80">
        <v>282779</v>
      </c>
    </row>
    <row r="81" spans="1:4" x14ac:dyDescent="0.35">
      <c r="A81" t="s">
        <v>114</v>
      </c>
      <c r="B81" t="s">
        <v>116</v>
      </c>
      <c r="C81" t="s">
        <v>52</v>
      </c>
      <c r="D81">
        <v>0</v>
      </c>
    </row>
    <row r="82" spans="1:4" x14ac:dyDescent="0.35">
      <c r="A82" t="s">
        <v>114</v>
      </c>
      <c r="B82" t="s">
        <v>116</v>
      </c>
      <c r="C82" t="s">
        <v>46</v>
      </c>
      <c r="D82">
        <v>44345</v>
      </c>
    </row>
    <row r="83" spans="1:4" x14ac:dyDescent="0.35">
      <c r="A83" t="s">
        <v>114</v>
      </c>
      <c r="B83" t="s">
        <v>116</v>
      </c>
      <c r="C83" t="s">
        <v>58</v>
      </c>
      <c r="D83">
        <v>4002</v>
      </c>
    </row>
    <row r="84" spans="1:4" x14ac:dyDescent="0.35">
      <c r="A84" t="s">
        <v>114</v>
      </c>
      <c r="B84" t="s">
        <v>116</v>
      </c>
      <c r="C84" t="s">
        <v>59</v>
      </c>
      <c r="D84">
        <v>0</v>
      </c>
    </row>
    <row r="85" spans="1:4" x14ac:dyDescent="0.35">
      <c r="A85" t="s">
        <v>114</v>
      </c>
      <c r="B85" t="s">
        <v>116</v>
      </c>
      <c r="C85" t="s">
        <v>62</v>
      </c>
      <c r="D85">
        <v>0</v>
      </c>
    </row>
    <row r="86" spans="1:4" x14ac:dyDescent="0.35">
      <c r="A86" t="s">
        <v>114</v>
      </c>
      <c r="B86" t="s">
        <v>116</v>
      </c>
      <c r="C86" t="s">
        <v>54</v>
      </c>
      <c r="D86">
        <v>0</v>
      </c>
    </row>
    <row r="87" spans="1:4" x14ac:dyDescent="0.35">
      <c r="A87" t="s">
        <v>114</v>
      </c>
      <c r="B87" t="s">
        <v>116</v>
      </c>
      <c r="C87" t="s">
        <v>39</v>
      </c>
      <c r="D87">
        <v>15796</v>
      </c>
    </row>
    <row r="88" spans="1:4" x14ac:dyDescent="0.35">
      <c r="A88" t="s">
        <v>114</v>
      </c>
      <c r="B88" t="s">
        <v>116</v>
      </c>
      <c r="C88" t="s">
        <v>38</v>
      </c>
      <c r="D88">
        <v>97731</v>
      </c>
    </row>
    <row r="89" spans="1:4" x14ac:dyDescent="0.35">
      <c r="A89" t="s">
        <v>114</v>
      </c>
      <c r="B89" t="s">
        <v>116</v>
      </c>
      <c r="C89" t="s">
        <v>56</v>
      </c>
      <c r="D89">
        <v>0</v>
      </c>
    </row>
    <row r="90" spans="1:4" x14ac:dyDescent="0.35">
      <c r="A90" t="s">
        <v>114</v>
      </c>
      <c r="B90" t="s">
        <v>117</v>
      </c>
      <c r="C90" t="s">
        <v>33</v>
      </c>
      <c r="D90">
        <v>12465</v>
      </c>
    </row>
    <row r="91" spans="1:4" x14ac:dyDescent="0.35">
      <c r="A91" t="s">
        <v>114</v>
      </c>
      <c r="B91" t="s">
        <v>117</v>
      </c>
      <c r="C91" t="s">
        <v>51</v>
      </c>
      <c r="D91">
        <v>0</v>
      </c>
    </row>
    <row r="92" spans="1:4" x14ac:dyDescent="0.35">
      <c r="A92" t="s">
        <v>114</v>
      </c>
      <c r="B92" t="s">
        <v>117</v>
      </c>
      <c r="C92" t="s">
        <v>60</v>
      </c>
      <c r="D92">
        <v>0</v>
      </c>
    </row>
    <row r="93" spans="1:4" x14ac:dyDescent="0.35">
      <c r="A93" t="s">
        <v>114</v>
      </c>
      <c r="B93" t="s">
        <v>117</v>
      </c>
      <c r="C93" t="s">
        <v>61</v>
      </c>
      <c r="D93">
        <v>0</v>
      </c>
    </row>
    <row r="94" spans="1:4" x14ac:dyDescent="0.35">
      <c r="A94" t="s">
        <v>114</v>
      </c>
      <c r="B94" t="s">
        <v>117</v>
      </c>
      <c r="C94" t="s">
        <v>41</v>
      </c>
      <c r="D94">
        <v>35</v>
      </c>
    </row>
    <row r="95" spans="1:4" x14ac:dyDescent="0.35">
      <c r="A95" t="s">
        <v>114</v>
      </c>
      <c r="B95" t="s">
        <v>117</v>
      </c>
      <c r="C95" t="s">
        <v>53</v>
      </c>
      <c r="D95">
        <v>0</v>
      </c>
    </row>
    <row r="96" spans="1:4" x14ac:dyDescent="0.35">
      <c r="A96" t="s">
        <v>114</v>
      </c>
      <c r="B96" t="s">
        <v>117</v>
      </c>
      <c r="C96" t="s">
        <v>57</v>
      </c>
      <c r="D96">
        <v>0</v>
      </c>
    </row>
    <row r="97" spans="1:4" x14ac:dyDescent="0.35">
      <c r="A97" t="s">
        <v>114</v>
      </c>
      <c r="B97" t="s">
        <v>117</v>
      </c>
      <c r="C97" t="s">
        <v>36</v>
      </c>
      <c r="D97">
        <v>1940</v>
      </c>
    </row>
    <row r="98" spans="1:4" x14ac:dyDescent="0.35">
      <c r="A98" t="s">
        <v>114</v>
      </c>
      <c r="B98" t="s">
        <v>117</v>
      </c>
      <c r="C98" t="s">
        <v>37</v>
      </c>
      <c r="D98">
        <v>257</v>
      </c>
    </row>
    <row r="99" spans="1:4" x14ac:dyDescent="0.35">
      <c r="A99" t="s">
        <v>114</v>
      </c>
      <c r="B99" t="s">
        <v>117</v>
      </c>
      <c r="C99" t="s">
        <v>55</v>
      </c>
      <c r="D99">
        <v>0</v>
      </c>
    </row>
    <row r="100" spans="1:4" x14ac:dyDescent="0.35">
      <c r="A100" t="s">
        <v>114</v>
      </c>
      <c r="B100" t="s">
        <v>117</v>
      </c>
      <c r="C100" t="s">
        <v>34</v>
      </c>
      <c r="D100">
        <v>23499</v>
      </c>
    </row>
    <row r="101" spans="1:4" x14ac:dyDescent="0.35">
      <c r="A101" t="s">
        <v>114</v>
      </c>
      <c r="B101" t="s">
        <v>117</v>
      </c>
      <c r="C101" t="s">
        <v>35</v>
      </c>
      <c r="D101">
        <v>2232</v>
      </c>
    </row>
    <row r="102" spans="1:4" x14ac:dyDescent="0.35">
      <c r="A102" t="s">
        <v>114</v>
      </c>
      <c r="B102" t="s">
        <v>117</v>
      </c>
      <c r="C102" t="s">
        <v>52</v>
      </c>
      <c r="D102">
        <v>0</v>
      </c>
    </row>
    <row r="103" spans="1:4" x14ac:dyDescent="0.35">
      <c r="A103" t="s">
        <v>114</v>
      </c>
      <c r="B103" t="s">
        <v>117</v>
      </c>
      <c r="C103" t="s">
        <v>46</v>
      </c>
      <c r="D103">
        <v>157</v>
      </c>
    </row>
    <row r="104" spans="1:4" x14ac:dyDescent="0.35">
      <c r="A104" t="s">
        <v>114</v>
      </c>
      <c r="B104" t="s">
        <v>117</v>
      </c>
      <c r="C104" t="s">
        <v>58</v>
      </c>
      <c r="D104">
        <v>395</v>
      </c>
    </row>
    <row r="105" spans="1:4" x14ac:dyDescent="0.35">
      <c r="A105" t="s">
        <v>114</v>
      </c>
      <c r="B105" t="s">
        <v>117</v>
      </c>
      <c r="C105" t="s">
        <v>59</v>
      </c>
      <c r="D105">
        <v>0</v>
      </c>
    </row>
    <row r="106" spans="1:4" x14ac:dyDescent="0.35">
      <c r="A106" t="s">
        <v>114</v>
      </c>
      <c r="B106" t="s">
        <v>117</v>
      </c>
      <c r="C106" t="s">
        <v>62</v>
      </c>
      <c r="D106">
        <v>0</v>
      </c>
    </row>
    <row r="107" spans="1:4" x14ac:dyDescent="0.35">
      <c r="A107" t="s">
        <v>114</v>
      </c>
      <c r="B107" t="s">
        <v>117</v>
      </c>
      <c r="C107" t="s">
        <v>54</v>
      </c>
      <c r="D107">
        <v>0</v>
      </c>
    </row>
    <row r="108" spans="1:4" x14ac:dyDescent="0.35">
      <c r="A108" t="s">
        <v>114</v>
      </c>
      <c r="B108" t="s">
        <v>117</v>
      </c>
      <c r="C108" t="s">
        <v>39</v>
      </c>
      <c r="D108">
        <v>386</v>
      </c>
    </row>
    <row r="109" spans="1:4" x14ac:dyDescent="0.35">
      <c r="A109" t="s">
        <v>114</v>
      </c>
      <c r="B109" t="s">
        <v>117</v>
      </c>
      <c r="C109" t="s">
        <v>38</v>
      </c>
      <c r="D109">
        <v>1750</v>
      </c>
    </row>
    <row r="110" spans="1:4" x14ac:dyDescent="0.35">
      <c r="A110" t="s">
        <v>114</v>
      </c>
      <c r="B110" t="s">
        <v>117</v>
      </c>
      <c r="C110" t="s">
        <v>56</v>
      </c>
      <c r="D110">
        <v>0</v>
      </c>
    </row>
    <row r="111" spans="1:4" x14ac:dyDescent="0.35">
      <c r="A111" t="s">
        <v>114</v>
      </c>
      <c r="B111" t="s">
        <v>118</v>
      </c>
      <c r="C111" t="s">
        <v>33</v>
      </c>
      <c r="D111">
        <v>79061</v>
      </c>
    </row>
    <row r="112" spans="1:4" x14ac:dyDescent="0.35">
      <c r="A112" t="s">
        <v>114</v>
      </c>
      <c r="B112" t="s">
        <v>118</v>
      </c>
      <c r="C112" t="s">
        <v>51</v>
      </c>
      <c r="D112">
        <v>0</v>
      </c>
    </row>
    <row r="113" spans="1:4" x14ac:dyDescent="0.35">
      <c r="A113" t="s">
        <v>114</v>
      </c>
      <c r="B113" t="s">
        <v>118</v>
      </c>
      <c r="C113" t="s">
        <v>60</v>
      </c>
      <c r="D113">
        <v>0</v>
      </c>
    </row>
    <row r="114" spans="1:4" x14ac:dyDescent="0.35">
      <c r="A114" t="s">
        <v>114</v>
      </c>
      <c r="B114" t="s">
        <v>118</v>
      </c>
      <c r="C114" t="s">
        <v>61</v>
      </c>
      <c r="D114">
        <v>0</v>
      </c>
    </row>
    <row r="115" spans="1:4" x14ac:dyDescent="0.35">
      <c r="A115" t="s">
        <v>114</v>
      </c>
      <c r="B115" t="s">
        <v>118</v>
      </c>
      <c r="C115" t="s">
        <v>41</v>
      </c>
      <c r="D115">
        <v>31</v>
      </c>
    </row>
    <row r="116" spans="1:4" x14ac:dyDescent="0.35">
      <c r="A116" t="s">
        <v>114</v>
      </c>
      <c r="B116" t="s">
        <v>118</v>
      </c>
      <c r="C116" t="s">
        <v>53</v>
      </c>
      <c r="D116">
        <v>0</v>
      </c>
    </row>
    <row r="117" spans="1:4" x14ac:dyDescent="0.35">
      <c r="A117" t="s">
        <v>114</v>
      </c>
      <c r="B117" t="s">
        <v>118</v>
      </c>
      <c r="C117" t="s">
        <v>57</v>
      </c>
      <c r="D117">
        <v>0</v>
      </c>
    </row>
    <row r="118" spans="1:4" x14ac:dyDescent="0.35">
      <c r="A118" t="s">
        <v>114</v>
      </c>
      <c r="B118" t="s">
        <v>118</v>
      </c>
      <c r="C118" t="s">
        <v>36</v>
      </c>
      <c r="D118">
        <v>2294</v>
      </c>
    </row>
    <row r="119" spans="1:4" x14ac:dyDescent="0.35">
      <c r="A119" t="s">
        <v>114</v>
      </c>
      <c r="B119" t="s">
        <v>118</v>
      </c>
      <c r="C119" t="s">
        <v>37</v>
      </c>
      <c r="D119">
        <v>359</v>
      </c>
    </row>
    <row r="120" spans="1:4" x14ac:dyDescent="0.35">
      <c r="A120" t="s">
        <v>114</v>
      </c>
      <c r="B120" t="s">
        <v>118</v>
      </c>
      <c r="C120" t="s">
        <v>55</v>
      </c>
      <c r="D120">
        <v>0</v>
      </c>
    </row>
    <row r="121" spans="1:4" x14ac:dyDescent="0.35">
      <c r="A121" t="s">
        <v>114</v>
      </c>
      <c r="B121" t="s">
        <v>118</v>
      </c>
      <c r="C121" t="s">
        <v>34</v>
      </c>
      <c r="D121">
        <v>9959</v>
      </c>
    </row>
    <row r="122" spans="1:4" x14ac:dyDescent="0.35">
      <c r="A122" t="s">
        <v>114</v>
      </c>
      <c r="B122" t="s">
        <v>118</v>
      </c>
      <c r="C122" t="s">
        <v>35</v>
      </c>
      <c r="D122">
        <v>80948</v>
      </c>
    </row>
    <row r="123" spans="1:4" x14ac:dyDescent="0.35">
      <c r="A123" t="s">
        <v>114</v>
      </c>
      <c r="B123" t="s">
        <v>118</v>
      </c>
      <c r="C123" t="s">
        <v>52</v>
      </c>
      <c r="D123">
        <v>0</v>
      </c>
    </row>
    <row r="124" spans="1:4" x14ac:dyDescent="0.35">
      <c r="A124" t="s">
        <v>114</v>
      </c>
      <c r="B124" t="s">
        <v>118</v>
      </c>
      <c r="C124" t="s">
        <v>46</v>
      </c>
      <c r="D124">
        <v>182</v>
      </c>
    </row>
    <row r="125" spans="1:4" x14ac:dyDescent="0.35">
      <c r="A125" t="s">
        <v>114</v>
      </c>
      <c r="B125" t="s">
        <v>118</v>
      </c>
      <c r="C125" t="s">
        <v>58</v>
      </c>
      <c r="D125">
        <v>472</v>
      </c>
    </row>
    <row r="126" spans="1:4" x14ac:dyDescent="0.35">
      <c r="A126" t="s">
        <v>114</v>
      </c>
      <c r="B126" t="s">
        <v>118</v>
      </c>
      <c r="C126" t="s">
        <v>59</v>
      </c>
      <c r="D126">
        <v>0</v>
      </c>
    </row>
    <row r="127" spans="1:4" x14ac:dyDescent="0.35">
      <c r="A127" t="s">
        <v>114</v>
      </c>
      <c r="B127" t="s">
        <v>118</v>
      </c>
      <c r="C127" t="s">
        <v>62</v>
      </c>
      <c r="D127">
        <v>0</v>
      </c>
    </row>
    <row r="128" spans="1:4" x14ac:dyDescent="0.35">
      <c r="A128" t="s">
        <v>114</v>
      </c>
      <c r="B128" t="s">
        <v>118</v>
      </c>
      <c r="C128" t="s">
        <v>54</v>
      </c>
      <c r="D128">
        <v>0</v>
      </c>
    </row>
    <row r="129" spans="1:4" x14ac:dyDescent="0.35">
      <c r="A129" t="s">
        <v>114</v>
      </c>
      <c r="B129" t="s">
        <v>118</v>
      </c>
      <c r="C129" t="s">
        <v>39</v>
      </c>
      <c r="D129">
        <v>752</v>
      </c>
    </row>
    <row r="130" spans="1:4" x14ac:dyDescent="0.35">
      <c r="A130" t="s">
        <v>114</v>
      </c>
      <c r="B130" t="s">
        <v>118</v>
      </c>
      <c r="C130" t="s">
        <v>38</v>
      </c>
      <c r="D130">
        <v>1737</v>
      </c>
    </row>
    <row r="131" spans="1:4" x14ac:dyDescent="0.35">
      <c r="A131" t="s">
        <v>114</v>
      </c>
      <c r="B131" t="s">
        <v>118</v>
      </c>
      <c r="C131" t="s">
        <v>56</v>
      </c>
      <c r="D131">
        <v>0</v>
      </c>
    </row>
    <row r="132" spans="1:4" x14ac:dyDescent="0.35">
      <c r="A132" t="s">
        <v>114</v>
      </c>
      <c r="B132" t="s">
        <v>119</v>
      </c>
      <c r="C132" t="s">
        <v>33</v>
      </c>
      <c r="D132">
        <v>57715</v>
      </c>
    </row>
    <row r="133" spans="1:4" x14ac:dyDescent="0.35">
      <c r="A133" t="s">
        <v>114</v>
      </c>
      <c r="B133" t="s">
        <v>119</v>
      </c>
      <c r="C133" t="s">
        <v>51</v>
      </c>
      <c r="D133">
        <v>0</v>
      </c>
    </row>
    <row r="134" spans="1:4" x14ac:dyDescent="0.35">
      <c r="A134" t="s">
        <v>114</v>
      </c>
      <c r="B134" t="s">
        <v>119</v>
      </c>
      <c r="C134" t="s">
        <v>60</v>
      </c>
      <c r="D134">
        <v>0</v>
      </c>
    </row>
    <row r="135" spans="1:4" x14ac:dyDescent="0.35">
      <c r="A135" t="s">
        <v>114</v>
      </c>
      <c r="B135" t="s">
        <v>119</v>
      </c>
      <c r="C135" t="s">
        <v>61</v>
      </c>
      <c r="D135">
        <v>0</v>
      </c>
    </row>
    <row r="136" spans="1:4" x14ac:dyDescent="0.35">
      <c r="A136" t="s">
        <v>114</v>
      </c>
      <c r="B136" t="s">
        <v>119</v>
      </c>
      <c r="C136" t="s">
        <v>41</v>
      </c>
      <c r="D136">
        <v>131</v>
      </c>
    </row>
    <row r="137" spans="1:4" x14ac:dyDescent="0.35">
      <c r="A137" t="s">
        <v>114</v>
      </c>
      <c r="B137" t="s">
        <v>119</v>
      </c>
      <c r="C137" t="s">
        <v>53</v>
      </c>
      <c r="D137">
        <v>0</v>
      </c>
    </row>
    <row r="138" spans="1:4" x14ac:dyDescent="0.35">
      <c r="A138" t="s">
        <v>114</v>
      </c>
      <c r="B138" t="s">
        <v>119</v>
      </c>
      <c r="C138" t="s">
        <v>57</v>
      </c>
      <c r="D138">
        <v>0</v>
      </c>
    </row>
    <row r="139" spans="1:4" x14ac:dyDescent="0.35">
      <c r="A139" t="s">
        <v>114</v>
      </c>
      <c r="B139" t="s">
        <v>119</v>
      </c>
      <c r="C139" t="s">
        <v>36</v>
      </c>
      <c r="D139">
        <v>2955</v>
      </c>
    </row>
    <row r="140" spans="1:4" x14ac:dyDescent="0.35">
      <c r="A140" t="s">
        <v>114</v>
      </c>
      <c r="B140" t="s">
        <v>119</v>
      </c>
      <c r="C140" t="s">
        <v>37</v>
      </c>
      <c r="D140">
        <v>624</v>
      </c>
    </row>
    <row r="141" spans="1:4" x14ac:dyDescent="0.35">
      <c r="A141" t="s">
        <v>114</v>
      </c>
      <c r="B141" t="s">
        <v>119</v>
      </c>
      <c r="C141" t="s">
        <v>55</v>
      </c>
      <c r="D141">
        <v>0</v>
      </c>
    </row>
    <row r="142" spans="1:4" x14ac:dyDescent="0.35">
      <c r="A142" t="s">
        <v>114</v>
      </c>
      <c r="B142" t="s">
        <v>119</v>
      </c>
      <c r="C142" t="s">
        <v>34</v>
      </c>
      <c r="D142">
        <v>45329</v>
      </c>
    </row>
    <row r="143" spans="1:4" x14ac:dyDescent="0.35">
      <c r="A143" t="s">
        <v>114</v>
      </c>
      <c r="B143" t="s">
        <v>119</v>
      </c>
      <c r="C143" t="s">
        <v>35</v>
      </c>
      <c r="D143">
        <v>83849</v>
      </c>
    </row>
    <row r="144" spans="1:4" x14ac:dyDescent="0.35">
      <c r="A144" t="s">
        <v>114</v>
      </c>
      <c r="B144" t="s">
        <v>119</v>
      </c>
      <c r="C144" t="s">
        <v>52</v>
      </c>
      <c r="D144">
        <v>0</v>
      </c>
    </row>
    <row r="145" spans="1:4" x14ac:dyDescent="0.35">
      <c r="A145" t="s">
        <v>114</v>
      </c>
      <c r="B145" t="s">
        <v>119</v>
      </c>
      <c r="C145" t="s">
        <v>46</v>
      </c>
      <c r="D145">
        <v>583</v>
      </c>
    </row>
    <row r="146" spans="1:4" x14ac:dyDescent="0.35">
      <c r="A146" t="s">
        <v>114</v>
      </c>
      <c r="B146" t="s">
        <v>119</v>
      </c>
      <c r="C146" t="s">
        <v>58</v>
      </c>
      <c r="D146">
        <v>573</v>
      </c>
    </row>
    <row r="147" spans="1:4" x14ac:dyDescent="0.35">
      <c r="A147" t="s">
        <v>114</v>
      </c>
      <c r="B147" t="s">
        <v>119</v>
      </c>
      <c r="C147" t="s">
        <v>59</v>
      </c>
      <c r="D147">
        <v>0</v>
      </c>
    </row>
    <row r="148" spans="1:4" x14ac:dyDescent="0.35">
      <c r="A148" t="s">
        <v>114</v>
      </c>
      <c r="B148" t="s">
        <v>119</v>
      </c>
      <c r="C148" t="s">
        <v>62</v>
      </c>
      <c r="D148">
        <v>0</v>
      </c>
    </row>
    <row r="149" spans="1:4" x14ac:dyDescent="0.35">
      <c r="A149" t="s">
        <v>114</v>
      </c>
      <c r="B149" t="s">
        <v>119</v>
      </c>
      <c r="C149" t="s">
        <v>54</v>
      </c>
      <c r="D149">
        <v>0</v>
      </c>
    </row>
    <row r="150" spans="1:4" x14ac:dyDescent="0.35">
      <c r="A150" t="s">
        <v>114</v>
      </c>
      <c r="B150" t="s">
        <v>119</v>
      </c>
      <c r="C150" t="s">
        <v>39</v>
      </c>
      <c r="D150">
        <v>5338</v>
      </c>
    </row>
    <row r="151" spans="1:4" x14ac:dyDescent="0.35">
      <c r="A151" t="s">
        <v>114</v>
      </c>
      <c r="B151" t="s">
        <v>119</v>
      </c>
      <c r="C151" t="s">
        <v>38</v>
      </c>
      <c r="D151">
        <v>4088</v>
      </c>
    </row>
    <row r="152" spans="1:4" x14ac:dyDescent="0.35">
      <c r="A152" t="s">
        <v>114</v>
      </c>
      <c r="B152" t="s">
        <v>119</v>
      </c>
      <c r="C152" t="s">
        <v>56</v>
      </c>
      <c r="D152">
        <v>0</v>
      </c>
    </row>
    <row r="153" spans="1:4" x14ac:dyDescent="0.35">
      <c r="A153" t="s">
        <v>114</v>
      </c>
      <c r="B153" t="s">
        <v>120</v>
      </c>
      <c r="C153" t="s">
        <v>33</v>
      </c>
      <c r="D153">
        <v>53011</v>
      </c>
    </row>
    <row r="154" spans="1:4" x14ac:dyDescent="0.35">
      <c r="A154" t="s">
        <v>114</v>
      </c>
      <c r="B154" t="s">
        <v>120</v>
      </c>
      <c r="C154" t="s">
        <v>51</v>
      </c>
      <c r="D154">
        <v>0</v>
      </c>
    </row>
    <row r="155" spans="1:4" x14ac:dyDescent="0.35">
      <c r="A155" t="s">
        <v>114</v>
      </c>
      <c r="B155" t="s">
        <v>120</v>
      </c>
      <c r="C155" t="s">
        <v>60</v>
      </c>
      <c r="D155">
        <v>0</v>
      </c>
    </row>
    <row r="156" spans="1:4" x14ac:dyDescent="0.35">
      <c r="A156" t="s">
        <v>114</v>
      </c>
      <c r="B156" t="s">
        <v>120</v>
      </c>
      <c r="C156" t="s">
        <v>61</v>
      </c>
      <c r="D156">
        <v>0</v>
      </c>
    </row>
    <row r="157" spans="1:4" x14ac:dyDescent="0.35">
      <c r="A157" t="s">
        <v>114</v>
      </c>
      <c r="B157" t="s">
        <v>120</v>
      </c>
      <c r="C157" t="s">
        <v>41</v>
      </c>
      <c r="D157">
        <v>59</v>
      </c>
    </row>
    <row r="158" spans="1:4" x14ac:dyDescent="0.35">
      <c r="A158" t="s">
        <v>114</v>
      </c>
      <c r="B158" t="s">
        <v>120</v>
      </c>
      <c r="C158" t="s">
        <v>53</v>
      </c>
      <c r="D158">
        <v>0</v>
      </c>
    </row>
    <row r="159" spans="1:4" x14ac:dyDescent="0.35">
      <c r="A159" t="s">
        <v>114</v>
      </c>
      <c r="B159" t="s">
        <v>120</v>
      </c>
      <c r="C159" t="s">
        <v>57</v>
      </c>
      <c r="D159">
        <v>0</v>
      </c>
    </row>
    <row r="160" spans="1:4" x14ac:dyDescent="0.35">
      <c r="A160" t="s">
        <v>114</v>
      </c>
      <c r="B160" t="s">
        <v>120</v>
      </c>
      <c r="C160" t="s">
        <v>36</v>
      </c>
      <c r="D160">
        <v>2822</v>
      </c>
    </row>
    <row r="161" spans="1:4" x14ac:dyDescent="0.35">
      <c r="A161" t="s">
        <v>114</v>
      </c>
      <c r="B161" t="s">
        <v>120</v>
      </c>
      <c r="C161" t="s">
        <v>37</v>
      </c>
      <c r="D161">
        <v>495</v>
      </c>
    </row>
    <row r="162" spans="1:4" x14ac:dyDescent="0.35">
      <c r="A162" t="s">
        <v>114</v>
      </c>
      <c r="B162" t="s">
        <v>120</v>
      </c>
      <c r="C162" t="s">
        <v>55</v>
      </c>
      <c r="D162">
        <v>0</v>
      </c>
    </row>
    <row r="163" spans="1:4" x14ac:dyDescent="0.35">
      <c r="A163" t="s">
        <v>114</v>
      </c>
      <c r="B163" t="s">
        <v>120</v>
      </c>
      <c r="C163" t="s">
        <v>34</v>
      </c>
      <c r="D163">
        <v>31070</v>
      </c>
    </row>
    <row r="164" spans="1:4" x14ac:dyDescent="0.35">
      <c r="A164" t="s">
        <v>114</v>
      </c>
      <c r="B164" t="s">
        <v>120</v>
      </c>
      <c r="C164" t="s">
        <v>35</v>
      </c>
      <c r="D164">
        <v>8897</v>
      </c>
    </row>
    <row r="165" spans="1:4" x14ac:dyDescent="0.35">
      <c r="A165" t="s">
        <v>114</v>
      </c>
      <c r="B165" t="s">
        <v>120</v>
      </c>
      <c r="C165" t="s">
        <v>52</v>
      </c>
      <c r="D165">
        <v>0</v>
      </c>
    </row>
    <row r="166" spans="1:4" x14ac:dyDescent="0.35">
      <c r="A166" t="s">
        <v>114</v>
      </c>
      <c r="B166" t="s">
        <v>120</v>
      </c>
      <c r="C166" t="s">
        <v>46</v>
      </c>
      <c r="D166">
        <v>340</v>
      </c>
    </row>
    <row r="167" spans="1:4" x14ac:dyDescent="0.35">
      <c r="A167" t="s">
        <v>114</v>
      </c>
      <c r="B167" t="s">
        <v>120</v>
      </c>
      <c r="C167" t="s">
        <v>58</v>
      </c>
      <c r="D167">
        <v>512</v>
      </c>
    </row>
    <row r="168" spans="1:4" x14ac:dyDescent="0.35">
      <c r="A168" t="s">
        <v>114</v>
      </c>
      <c r="B168" t="s">
        <v>120</v>
      </c>
      <c r="C168" t="s">
        <v>59</v>
      </c>
      <c r="D168">
        <v>0</v>
      </c>
    </row>
    <row r="169" spans="1:4" x14ac:dyDescent="0.35">
      <c r="A169" t="s">
        <v>114</v>
      </c>
      <c r="B169" t="s">
        <v>120</v>
      </c>
      <c r="C169" t="s">
        <v>62</v>
      </c>
      <c r="D169">
        <v>0</v>
      </c>
    </row>
    <row r="170" spans="1:4" x14ac:dyDescent="0.35">
      <c r="A170" t="s">
        <v>114</v>
      </c>
      <c r="B170" t="s">
        <v>120</v>
      </c>
      <c r="C170" t="s">
        <v>54</v>
      </c>
      <c r="D170">
        <v>0</v>
      </c>
    </row>
    <row r="171" spans="1:4" x14ac:dyDescent="0.35">
      <c r="A171" t="s">
        <v>114</v>
      </c>
      <c r="B171" t="s">
        <v>120</v>
      </c>
      <c r="C171" t="s">
        <v>39</v>
      </c>
      <c r="D171">
        <v>984</v>
      </c>
    </row>
    <row r="172" spans="1:4" x14ac:dyDescent="0.35">
      <c r="A172" t="s">
        <v>114</v>
      </c>
      <c r="B172" t="s">
        <v>120</v>
      </c>
      <c r="C172" t="s">
        <v>38</v>
      </c>
      <c r="D172">
        <v>2304</v>
      </c>
    </row>
    <row r="173" spans="1:4" x14ac:dyDescent="0.35">
      <c r="A173" t="s">
        <v>114</v>
      </c>
      <c r="B173" t="s">
        <v>120</v>
      </c>
      <c r="C173" t="s">
        <v>56</v>
      </c>
      <c r="D173">
        <v>0</v>
      </c>
    </row>
    <row r="174" spans="1:4" x14ac:dyDescent="0.35">
      <c r="A174" s="54" t="s">
        <v>114</v>
      </c>
      <c r="B174" s="54" t="s">
        <v>187</v>
      </c>
      <c r="C174" s="54" t="s">
        <v>33</v>
      </c>
      <c r="D174" s="54">
        <v>12894</v>
      </c>
    </row>
    <row r="175" spans="1:4" x14ac:dyDescent="0.35">
      <c r="A175" s="54" t="s">
        <v>114</v>
      </c>
      <c r="B175" s="54" t="s">
        <v>187</v>
      </c>
      <c r="C175" s="54" t="s">
        <v>51</v>
      </c>
      <c r="D175" s="54">
        <v>0</v>
      </c>
    </row>
    <row r="176" spans="1:4" x14ac:dyDescent="0.35">
      <c r="A176" s="54" t="s">
        <v>114</v>
      </c>
      <c r="B176" s="54" t="s">
        <v>187</v>
      </c>
      <c r="C176" s="54" t="s">
        <v>60</v>
      </c>
      <c r="D176" s="54">
        <v>0</v>
      </c>
    </row>
    <row r="177" spans="1:4" x14ac:dyDescent="0.35">
      <c r="A177" s="54" t="s">
        <v>114</v>
      </c>
      <c r="B177" s="54" t="s">
        <v>187</v>
      </c>
      <c r="C177" s="54" t="s">
        <v>61</v>
      </c>
      <c r="D177" s="54">
        <v>0</v>
      </c>
    </row>
    <row r="178" spans="1:4" x14ac:dyDescent="0.35">
      <c r="A178" s="54" t="s">
        <v>114</v>
      </c>
      <c r="B178" s="54" t="s">
        <v>187</v>
      </c>
      <c r="C178" s="54" t="s">
        <v>41</v>
      </c>
      <c r="D178" s="54">
        <v>35</v>
      </c>
    </row>
    <row r="179" spans="1:4" x14ac:dyDescent="0.35">
      <c r="A179" s="54" t="s">
        <v>114</v>
      </c>
      <c r="B179" s="54" t="s">
        <v>187</v>
      </c>
      <c r="C179" s="54" t="s">
        <v>53</v>
      </c>
      <c r="D179" s="54">
        <v>0</v>
      </c>
    </row>
    <row r="180" spans="1:4" x14ac:dyDescent="0.35">
      <c r="A180" s="54" t="s">
        <v>114</v>
      </c>
      <c r="B180" s="54" t="s">
        <v>187</v>
      </c>
      <c r="C180" s="54" t="s">
        <v>57</v>
      </c>
      <c r="D180" s="54">
        <v>0</v>
      </c>
    </row>
    <row r="181" spans="1:4" x14ac:dyDescent="0.35">
      <c r="A181" s="54" t="s">
        <v>114</v>
      </c>
      <c r="B181" s="54" t="s">
        <v>187</v>
      </c>
      <c r="C181" s="54" t="s">
        <v>36</v>
      </c>
      <c r="D181" s="54">
        <v>1856</v>
      </c>
    </row>
    <row r="182" spans="1:4" x14ac:dyDescent="0.35">
      <c r="A182" s="54" t="s">
        <v>114</v>
      </c>
      <c r="B182" s="54" t="s">
        <v>187</v>
      </c>
      <c r="C182" s="54" t="s">
        <v>37</v>
      </c>
      <c r="D182" s="54">
        <v>248</v>
      </c>
    </row>
    <row r="183" spans="1:4" x14ac:dyDescent="0.35">
      <c r="A183" s="54" t="s">
        <v>114</v>
      </c>
      <c r="B183" s="54" t="s">
        <v>187</v>
      </c>
      <c r="C183" s="54" t="s">
        <v>55</v>
      </c>
      <c r="D183" s="54">
        <v>0</v>
      </c>
    </row>
    <row r="184" spans="1:4" x14ac:dyDescent="0.35">
      <c r="A184" s="54" t="s">
        <v>114</v>
      </c>
      <c r="B184" s="54" t="s">
        <v>187</v>
      </c>
      <c r="C184" s="54" t="s">
        <v>34</v>
      </c>
      <c r="D184" s="54">
        <v>23018</v>
      </c>
    </row>
    <row r="185" spans="1:4" x14ac:dyDescent="0.35">
      <c r="A185" s="54" t="s">
        <v>114</v>
      </c>
      <c r="B185" s="54" t="s">
        <v>187</v>
      </c>
      <c r="C185" s="54" t="s">
        <v>35</v>
      </c>
      <c r="D185" s="54">
        <v>2145</v>
      </c>
    </row>
    <row r="186" spans="1:4" x14ac:dyDescent="0.35">
      <c r="A186" s="54" t="s">
        <v>114</v>
      </c>
      <c r="B186" s="54" t="s">
        <v>187</v>
      </c>
      <c r="C186" s="54" t="s">
        <v>52</v>
      </c>
      <c r="D186" s="54">
        <v>0</v>
      </c>
    </row>
    <row r="187" spans="1:4" x14ac:dyDescent="0.35">
      <c r="A187" s="54" t="s">
        <v>114</v>
      </c>
      <c r="B187" s="54" t="s">
        <v>187</v>
      </c>
      <c r="C187" s="54" t="s">
        <v>46</v>
      </c>
      <c r="D187" s="54">
        <v>154</v>
      </c>
    </row>
    <row r="188" spans="1:4" x14ac:dyDescent="0.35">
      <c r="A188" s="54" t="s">
        <v>114</v>
      </c>
      <c r="B188" s="54" t="s">
        <v>187</v>
      </c>
      <c r="C188" s="54" t="s">
        <v>58</v>
      </c>
      <c r="D188" s="54">
        <v>385</v>
      </c>
    </row>
    <row r="189" spans="1:4" x14ac:dyDescent="0.35">
      <c r="A189" s="54" t="s">
        <v>114</v>
      </c>
      <c r="B189" s="54" t="s">
        <v>187</v>
      </c>
      <c r="C189" s="54" t="s">
        <v>59</v>
      </c>
      <c r="D189" s="54">
        <v>0</v>
      </c>
    </row>
    <row r="190" spans="1:4" x14ac:dyDescent="0.35">
      <c r="A190" s="54" t="s">
        <v>114</v>
      </c>
      <c r="B190" s="54" t="s">
        <v>187</v>
      </c>
      <c r="C190" s="54" t="s">
        <v>62</v>
      </c>
      <c r="D190" s="54">
        <v>0</v>
      </c>
    </row>
    <row r="191" spans="1:4" x14ac:dyDescent="0.35">
      <c r="A191" s="54" t="s">
        <v>114</v>
      </c>
      <c r="B191" s="54" t="s">
        <v>187</v>
      </c>
      <c r="C191" s="54" t="s">
        <v>54</v>
      </c>
      <c r="D191" s="54">
        <v>0</v>
      </c>
    </row>
    <row r="192" spans="1:4" x14ac:dyDescent="0.35">
      <c r="A192" s="54" t="s">
        <v>114</v>
      </c>
      <c r="B192" s="54" t="s">
        <v>187</v>
      </c>
      <c r="C192" s="54" t="s">
        <v>39</v>
      </c>
      <c r="D192" s="54">
        <v>357</v>
      </c>
    </row>
    <row r="193" spans="1:4" x14ac:dyDescent="0.35">
      <c r="A193" s="54" t="s">
        <v>114</v>
      </c>
      <c r="B193" s="54" t="s">
        <v>187</v>
      </c>
      <c r="C193" s="54" t="s">
        <v>38</v>
      </c>
      <c r="D193" s="54">
        <v>1520</v>
      </c>
    </row>
    <row r="194" spans="1:4" x14ac:dyDescent="0.35">
      <c r="A194" s="54" t="s">
        <v>114</v>
      </c>
      <c r="B194" s="54" t="s">
        <v>187</v>
      </c>
      <c r="C194" s="54" t="s">
        <v>56</v>
      </c>
      <c r="D194" s="54">
        <v>0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A7" workbookViewId="0">
      <selection activeCell="B30" sqref="A30:B30"/>
    </sheetView>
  </sheetViews>
  <sheetFormatPr baseColWidth="10" defaultRowHeight="14.5" x14ac:dyDescent="0.35"/>
  <sheetData>
    <row r="1" spans="1:11" x14ac:dyDescent="0.35">
      <c r="A1" s="62" t="s">
        <v>0</v>
      </c>
      <c r="B1" s="62" t="s">
        <v>83</v>
      </c>
      <c r="C1" s="62" t="s">
        <v>47</v>
      </c>
      <c r="D1" s="62"/>
      <c r="E1" s="62" t="s">
        <v>48</v>
      </c>
      <c r="F1" s="62"/>
      <c r="G1" s="62" t="s">
        <v>49</v>
      </c>
      <c r="H1" s="62"/>
    </row>
    <row r="2" spans="1:11" x14ac:dyDescent="0.35">
      <c r="A2" s="62"/>
      <c r="B2" s="62"/>
      <c r="C2" s="3" t="s">
        <v>109</v>
      </c>
      <c r="D2" s="3" t="s">
        <v>110</v>
      </c>
      <c r="E2" s="3" t="s">
        <v>109</v>
      </c>
      <c r="F2" s="3" t="s">
        <v>110</v>
      </c>
      <c r="G2" s="3" t="s">
        <v>109</v>
      </c>
      <c r="H2" s="3" t="s">
        <v>110</v>
      </c>
    </row>
    <row r="3" spans="1:11" x14ac:dyDescent="0.5">
      <c r="A3" s="3" t="s">
        <v>12</v>
      </c>
      <c r="B3" s="3" t="s">
        <v>76</v>
      </c>
      <c r="C3" s="3">
        <v>636</v>
      </c>
      <c r="D3" s="3">
        <v>289</v>
      </c>
      <c r="E3" s="3">
        <v>641</v>
      </c>
      <c r="F3" s="3">
        <v>239</v>
      </c>
      <c r="G3" s="3">
        <v>0</v>
      </c>
      <c r="H3" s="3">
        <v>0</v>
      </c>
    </row>
    <row r="4" spans="1:11" x14ac:dyDescent="0.5">
      <c r="A4" s="3" t="s">
        <v>12</v>
      </c>
      <c r="B4" s="3" t="s">
        <v>77</v>
      </c>
      <c r="C4" s="3">
        <v>709</v>
      </c>
      <c r="D4" s="3">
        <v>344</v>
      </c>
      <c r="E4" s="3">
        <v>776</v>
      </c>
      <c r="F4" s="3">
        <v>280</v>
      </c>
      <c r="G4" s="3">
        <v>0</v>
      </c>
      <c r="H4" s="3">
        <v>0</v>
      </c>
    </row>
    <row r="5" spans="1:11" x14ac:dyDescent="0.5">
      <c r="A5" s="3" t="s">
        <v>11</v>
      </c>
      <c r="B5" s="3" t="s">
        <v>74</v>
      </c>
      <c r="C5" s="3">
        <v>346</v>
      </c>
      <c r="D5" s="3">
        <v>553</v>
      </c>
      <c r="E5" s="3">
        <v>214</v>
      </c>
      <c r="F5" s="3">
        <v>586</v>
      </c>
      <c r="G5" s="3">
        <v>0</v>
      </c>
      <c r="H5" s="3">
        <v>0</v>
      </c>
    </row>
    <row r="6" spans="1:11" x14ac:dyDescent="0.5">
      <c r="A6" s="3" t="s">
        <v>11</v>
      </c>
      <c r="B6" s="3" t="s">
        <v>75</v>
      </c>
      <c r="C6" s="3">
        <v>446</v>
      </c>
      <c r="D6" s="3">
        <v>370</v>
      </c>
      <c r="E6" s="3">
        <v>340</v>
      </c>
      <c r="F6" s="3">
        <v>483</v>
      </c>
      <c r="G6" s="3">
        <v>0</v>
      </c>
      <c r="H6" s="3">
        <v>0</v>
      </c>
    </row>
    <row r="7" spans="1:11" x14ac:dyDescent="0.5">
      <c r="A7" s="3" t="s">
        <v>14</v>
      </c>
      <c r="B7" s="3" t="s">
        <v>81</v>
      </c>
      <c r="C7" s="3">
        <v>311</v>
      </c>
      <c r="D7" s="3">
        <v>583</v>
      </c>
      <c r="E7" s="3">
        <v>331</v>
      </c>
      <c r="F7" s="3">
        <v>561</v>
      </c>
      <c r="G7" s="3">
        <v>0</v>
      </c>
      <c r="H7" s="3">
        <v>0</v>
      </c>
    </row>
    <row r="8" spans="1:11" x14ac:dyDescent="0.5">
      <c r="A8" s="3" t="s">
        <v>14</v>
      </c>
      <c r="B8" s="3" t="s">
        <v>82</v>
      </c>
      <c r="C8" s="3">
        <v>202</v>
      </c>
      <c r="D8" s="3">
        <v>384</v>
      </c>
      <c r="E8" s="3">
        <v>321</v>
      </c>
      <c r="F8" s="3">
        <v>276</v>
      </c>
      <c r="G8" s="3">
        <v>0</v>
      </c>
      <c r="H8" s="3">
        <v>0</v>
      </c>
    </row>
    <row r="9" spans="1:11" x14ac:dyDescent="0.5">
      <c r="A9" s="3" t="s">
        <v>13</v>
      </c>
      <c r="B9" s="3" t="s">
        <v>78</v>
      </c>
      <c r="C9" s="3">
        <v>292</v>
      </c>
      <c r="D9" s="3">
        <v>273</v>
      </c>
      <c r="E9" s="3">
        <v>391</v>
      </c>
      <c r="F9" s="3">
        <v>199</v>
      </c>
      <c r="G9" s="3">
        <v>0</v>
      </c>
      <c r="H9" s="3">
        <v>0</v>
      </c>
    </row>
    <row r="10" spans="1:11" x14ac:dyDescent="0.5">
      <c r="A10" s="3" t="s">
        <v>13</v>
      </c>
      <c r="B10" s="3" t="s">
        <v>79</v>
      </c>
      <c r="C10" s="3">
        <v>162</v>
      </c>
      <c r="D10" s="3">
        <v>285</v>
      </c>
      <c r="E10" s="3">
        <v>283</v>
      </c>
      <c r="F10" s="3">
        <v>169</v>
      </c>
      <c r="G10" s="3">
        <v>0</v>
      </c>
      <c r="H10" s="3">
        <v>0</v>
      </c>
    </row>
    <row r="11" spans="1:11" x14ac:dyDescent="0.5">
      <c r="A11" s="3" t="s">
        <v>13</v>
      </c>
      <c r="B11" s="3" t="s">
        <v>80</v>
      </c>
      <c r="C11" s="3">
        <v>199</v>
      </c>
      <c r="D11" s="3">
        <v>555</v>
      </c>
      <c r="E11" s="3">
        <v>306</v>
      </c>
      <c r="F11" s="3">
        <v>426</v>
      </c>
      <c r="G11" s="3">
        <v>0</v>
      </c>
      <c r="H11" s="3">
        <v>0</v>
      </c>
    </row>
    <row r="12" spans="1:11" x14ac:dyDescent="0.5">
      <c r="A12" s="3" t="s">
        <v>10</v>
      </c>
      <c r="B12" s="3" t="s">
        <v>72</v>
      </c>
      <c r="C12" s="3">
        <v>0</v>
      </c>
      <c r="D12" s="3">
        <v>0</v>
      </c>
      <c r="E12" s="3">
        <v>178</v>
      </c>
      <c r="F12" s="3">
        <v>279</v>
      </c>
      <c r="G12" s="3">
        <v>160</v>
      </c>
      <c r="H12" s="3">
        <v>299</v>
      </c>
    </row>
    <row r="13" spans="1:11" ht="15" x14ac:dyDescent="0.25">
      <c r="A13" s="3" t="s">
        <v>10</v>
      </c>
      <c r="B13" s="3" t="s">
        <v>73</v>
      </c>
      <c r="C13" s="3">
        <v>0</v>
      </c>
      <c r="D13" s="3">
        <v>0</v>
      </c>
      <c r="E13" s="3">
        <v>840</v>
      </c>
      <c r="F13" s="3">
        <v>204</v>
      </c>
      <c r="G13" s="3">
        <v>637</v>
      </c>
      <c r="H13" s="3">
        <v>401</v>
      </c>
    </row>
    <row r="14" spans="1:11" x14ac:dyDescent="0.35">
      <c r="A14" s="28" t="s">
        <v>185</v>
      </c>
      <c r="B14" s="28" t="s">
        <v>186</v>
      </c>
      <c r="C14" s="28">
        <v>0</v>
      </c>
      <c r="D14" s="28">
        <v>0</v>
      </c>
      <c r="E14" s="28">
        <v>154</v>
      </c>
      <c r="F14" s="28">
        <v>913</v>
      </c>
      <c r="G14" s="28">
        <v>0</v>
      </c>
      <c r="H14" s="28">
        <v>0</v>
      </c>
    </row>
    <row r="15" spans="1:11" x14ac:dyDescent="0.35">
      <c r="A15" s="28" t="s">
        <v>185</v>
      </c>
      <c r="B15" s="28" t="s">
        <v>188</v>
      </c>
      <c r="C15" s="28">
        <v>0</v>
      </c>
      <c r="D15" s="28">
        <v>0</v>
      </c>
      <c r="E15" s="28">
        <v>258</v>
      </c>
      <c r="F15" s="28">
        <v>392</v>
      </c>
      <c r="G15" s="28">
        <v>0</v>
      </c>
      <c r="H15" s="28">
        <v>0</v>
      </c>
    </row>
    <row r="16" spans="1:11" x14ac:dyDescent="0.35">
      <c r="A16" s="62" t="s">
        <v>0</v>
      </c>
      <c r="B16" s="62" t="s">
        <v>83</v>
      </c>
      <c r="C16" s="62" t="s">
        <v>47</v>
      </c>
      <c r="D16" s="62"/>
      <c r="E16" s="62"/>
      <c r="F16" s="62" t="s">
        <v>48</v>
      </c>
      <c r="G16" s="62"/>
      <c r="H16" s="62"/>
      <c r="I16" s="62" t="s">
        <v>49</v>
      </c>
      <c r="J16" s="62"/>
      <c r="K16" s="62"/>
    </row>
    <row r="17" spans="1:11" x14ac:dyDescent="0.35">
      <c r="A17" s="62"/>
      <c r="B17" s="62"/>
      <c r="C17" s="3" t="s">
        <v>111</v>
      </c>
      <c r="D17" s="3" t="s">
        <v>96</v>
      </c>
      <c r="E17" s="3" t="s">
        <v>97</v>
      </c>
      <c r="F17" s="3" t="s">
        <v>111</v>
      </c>
      <c r="G17" s="3" t="s">
        <v>96</v>
      </c>
      <c r="H17" s="3" t="s">
        <v>97</v>
      </c>
      <c r="I17" s="3" t="s">
        <v>111</v>
      </c>
      <c r="J17" s="3" t="s">
        <v>96</v>
      </c>
      <c r="K17" s="3" t="s">
        <v>97</v>
      </c>
    </row>
    <row r="18" spans="1:11" x14ac:dyDescent="0.5">
      <c r="A18" s="3" t="s">
        <v>12</v>
      </c>
      <c r="B18" s="3" t="s">
        <v>76</v>
      </c>
      <c r="C18" s="4">
        <v>0.68756756756756698</v>
      </c>
      <c r="D18" s="4">
        <v>0.62116928869219401</v>
      </c>
      <c r="E18" s="4">
        <v>0.70942095022309004</v>
      </c>
      <c r="F18" s="4">
        <v>0.72840909090909001</v>
      </c>
      <c r="G18" s="4">
        <v>0.67939484712363296</v>
      </c>
      <c r="H18" s="4">
        <v>0.76696978080841305</v>
      </c>
      <c r="I18" s="4">
        <v>0</v>
      </c>
      <c r="J18" s="4">
        <v>0</v>
      </c>
      <c r="K18" s="4">
        <v>0</v>
      </c>
    </row>
    <row r="19" spans="1:11" x14ac:dyDescent="0.5">
      <c r="A19" s="3" t="s">
        <v>12</v>
      </c>
      <c r="B19" s="3" t="s">
        <v>77</v>
      </c>
      <c r="C19" s="4">
        <v>0.67331433998100598</v>
      </c>
      <c r="D19" s="4">
        <v>0.638511291756647</v>
      </c>
      <c r="E19" s="4">
        <v>0.72308258159092698</v>
      </c>
      <c r="F19" s="4">
        <v>0.73484848484848397</v>
      </c>
      <c r="G19" s="4">
        <v>0.70433624528213801</v>
      </c>
      <c r="H19" s="4">
        <v>0.78439809320625098</v>
      </c>
      <c r="I19" s="4">
        <v>0</v>
      </c>
      <c r="J19" s="4">
        <v>0</v>
      </c>
      <c r="K19" s="4">
        <v>0</v>
      </c>
    </row>
    <row r="20" spans="1:11" x14ac:dyDescent="0.35">
      <c r="A20" s="3" t="s">
        <v>11</v>
      </c>
      <c r="B20" s="3" t="s">
        <v>74</v>
      </c>
      <c r="C20" s="4">
        <v>0.38487208008898699</v>
      </c>
      <c r="D20" s="4">
        <v>0.35308358296112602</v>
      </c>
      <c r="E20" s="4">
        <v>0.44409207469445799</v>
      </c>
      <c r="F20" s="4">
        <v>0.26750000000000002</v>
      </c>
      <c r="G20" s="4">
        <v>0.22607411568090699</v>
      </c>
      <c r="H20" s="4">
        <v>0.31593368202148198</v>
      </c>
      <c r="I20" s="4">
        <v>0</v>
      </c>
      <c r="J20" s="4">
        <v>0</v>
      </c>
      <c r="K20" s="4">
        <v>0</v>
      </c>
    </row>
    <row r="21" spans="1:11" x14ac:dyDescent="0.35">
      <c r="A21" s="3" t="s">
        <v>11</v>
      </c>
      <c r="B21" s="3" t="s">
        <v>75</v>
      </c>
      <c r="C21" s="4">
        <v>0.54656862745098</v>
      </c>
      <c r="D21" s="4">
        <v>0.49881845550155002</v>
      </c>
      <c r="E21" s="4">
        <v>0.60529621277786005</v>
      </c>
      <c r="F21" s="4">
        <v>0.413122721749696</v>
      </c>
      <c r="G21" s="4">
        <v>0.38049995496550099</v>
      </c>
      <c r="H21" s="4">
        <v>0.47842540092938202</v>
      </c>
      <c r="I21" s="4">
        <v>0</v>
      </c>
      <c r="J21" s="4">
        <v>0</v>
      </c>
      <c r="K21" s="4">
        <v>0</v>
      </c>
    </row>
    <row r="22" spans="1:11" x14ac:dyDescent="0.35">
      <c r="A22" s="3" t="s">
        <v>14</v>
      </c>
      <c r="B22" s="3" t="s">
        <v>81</v>
      </c>
      <c r="C22" s="4">
        <v>0.34787472035794098</v>
      </c>
      <c r="D22" s="4">
        <v>0.273709211310597</v>
      </c>
      <c r="E22" s="4">
        <v>0.36417738693030099</v>
      </c>
      <c r="F22" s="4">
        <v>0.37107623318385602</v>
      </c>
      <c r="G22" s="4">
        <v>0.32323695762178201</v>
      </c>
      <c r="H22" s="4">
        <v>0.42408134948487197</v>
      </c>
      <c r="I22" s="4">
        <v>0</v>
      </c>
      <c r="J22" s="4">
        <v>0</v>
      </c>
      <c r="K22" s="4">
        <v>0</v>
      </c>
    </row>
    <row r="23" spans="1:11" x14ac:dyDescent="0.35">
      <c r="A23" s="3" t="s">
        <v>14</v>
      </c>
      <c r="B23" s="3" t="s">
        <v>82</v>
      </c>
      <c r="C23" s="4">
        <v>0.34470989761092102</v>
      </c>
      <c r="D23" s="4">
        <v>0.28285303792893901</v>
      </c>
      <c r="E23" s="4">
        <v>0.37056848697829398</v>
      </c>
      <c r="F23" s="4">
        <v>0.53768844221105505</v>
      </c>
      <c r="G23" s="4">
        <v>0.49277100390043899</v>
      </c>
      <c r="H23" s="4">
        <v>0.58153190857236503</v>
      </c>
      <c r="I23" s="4">
        <v>0</v>
      </c>
      <c r="J23" s="4">
        <v>0</v>
      </c>
      <c r="K23" s="4">
        <v>0</v>
      </c>
    </row>
    <row r="24" spans="1:11" x14ac:dyDescent="0.35">
      <c r="A24" s="3" t="s">
        <v>13</v>
      </c>
      <c r="B24" s="3" t="s">
        <v>78</v>
      </c>
      <c r="C24" s="4">
        <v>0.516814159292035</v>
      </c>
      <c r="D24" s="4">
        <v>0.40608369969657998</v>
      </c>
      <c r="E24" s="4">
        <v>0.54701368370236403</v>
      </c>
      <c r="F24" s="4">
        <v>0.66271186440677898</v>
      </c>
      <c r="G24" s="4">
        <v>0.61105011731965597</v>
      </c>
      <c r="H24" s="4">
        <v>0.73766882520399901</v>
      </c>
      <c r="I24" s="4">
        <v>0</v>
      </c>
      <c r="J24" s="4">
        <v>0</v>
      </c>
      <c r="K24" s="4">
        <v>0</v>
      </c>
    </row>
    <row r="25" spans="1:11" x14ac:dyDescent="0.35">
      <c r="A25" s="3" t="s">
        <v>13</v>
      </c>
      <c r="B25" s="3" t="s">
        <v>79</v>
      </c>
      <c r="C25" s="4">
        <v>0.36241610738254998</v>
      </c>
      <c r="D25" s="4">
        <v>0.27877140319854998</v>
      </c>
      <c r="E25" s="4">
        <v>0.41115915809277098</v>
      </c>
      <c r="F25" s="4">
        <v>0.62610619469026496</v>
      </c>
      <c r="G25" s="4">
        <v>0.57944874045893002</v>
      </c>
      <c r="H25" s="4">
        <v>0.69710484214557</v>
      </c>
      <c r="I25" s="4">
        <v>0</v>
      </c>
      <c r="J25" s="4">
        <v>0</v>
      </c>
      <c r="K25" s="4">
        <v>0</v>
      </c>
    </row>
    <row r="26" spans="1:11" x14ac:dyDescent="0.35">
      <c r="A26" s="3" t="s">
        <v>13</v>
      </c>
      <c r="B26" s="3" t="s">
        <v>80</v>
      </c>
      <c r="C26" s="4">
        <v>0.26392572944296999</v>
      </c>
      <c r="D26" s="4">
        <v>0.218812468322444</v>
      </c>
      <c r="E26" s="4">
        <v>0.31162788584136097</v>
      </c>
      <c r="F26" s="4">
        <v>0.41803278688524498</v>
      </c>
      <c r="G26" s="4">
        <v>0.39918021618313798</v>
      </c>
      <c r="H26" s="4">
        <v>0.47966222248288098</v>
      </c>
      <c r="I26" s="4">
        <v>0</v>
      </c>
      <c r="J26" s="4">
        <v>0</v>
      </c>
      <c r="K26" s="4">
        <v>0</v>
      </c>
    </row>
    <row r="27" spans="1:11" x14ac:dyDescent="0.35">
      <c r="A27" s="3" t="s">
        <v>10</v>
      </c>
      <c r="B27" s="3" t="s">
        <v>72</v>
      </c>
      <c r="C27" s="4">
        <v>0</v>
      </c>
      <c r="D27" s="4">
        <v>0</v>
      </c>
      <c r="E27" s="4">
        <v>0</v>
      </c>
      <c r="F27" s="4">
        <v>0.38949671772428801</v>
      </c>
      <c r="G27" s="4">
        <v>0.34221992069914903</v>
      </c>
      <c r="H27" s="4">
        <v>0.48967256579760099</v>
      </c>
      <c r="I27" s="4">
        <v>0.348583877995642</v>
      </c>
      <c r="J27" s="4">
        <v>0.294577041923827</v>
      </c>
      <c r="K27" s="4">
        <v>0.441862187792044</v>
      </c>
    </row>
    <row r="28" spans="1:11" x14ac:dyDescent="0.35">
      <c r="A28" s="3" t="s">
        <v>10</v>
      </c>
      <c r="B28" s="3" t="s">
        <v>73</v>
      </c>
      <c r="C28" s="4">
        <v>0</v>
      </c>
      <c r="D28" s="4">
        <v>0</v>
      </c>
      <c r="E28" s="4">
        <v>0</v>
      </c>
      <c r="F28" s="4">
        <v>0.80459770114942497</v>
      </c>
      <c r="G28" s="4">
        <v>0.77744349976681104</v>
      </c>
      <c r="H28" s="4">
        <v>0.84205610779261197</v>
      </c>
      <c r="I28" s="4">
        <v>0.61368015414258104</v>
      </c>
      <c r="J28" s="4">
        <v>0.57545932733124405</v>
      </c>
      <c r="K28" s="4">
        <v>0.66156441304548497</v>
      </c>
    </row>
    <row r="29" spans="1:11" x14ac:dyDescent="0.35">
      <c r="A29" s="28" t="s">
        <v>185</v>
      </c>
      <c r="B29" s="28" t="s">
        <v>186</v>
      </c>
      <c r="C29" s="32">
        <v>0</v>
      </c>
      <c r="D29" s="32">
        <v>0</v>
      </c>
      <c r="E29" s="32">
        <v>0</v>
      </c>
      <c r="F29" s="32">
        <v>0.14432989690721601</v>
      </c>
      <c r="G29" s="32">
        <v>0.108557740360163</v>
      </c>
      <c r="H29" s="32">
        <v>0.17719120195721499</v>
      </c>
      <c r="I29" s="32">
        <v>0</v>
      </c>
      <c r="J29" s="32">
        <v>0</v>
      </c>
      <c r="K29" s="32">
        <v>0</v>
      </c>
    </row>
    <row r="30" spans="1:11" x14ac:dyDescent="0.35">
      <c r="A30" s="28" t="s">
        <v>185</v>
      </c>
      <c r="B30" s="28" t="s">
        <v>188</v>
      </c>
      <c r="C30" s="32">
        <v>0</v>
      </c>
      <c r="D30" s="32">
        <v>0</v>
      </c>
      <c r="E30" s="32">
        <v>0</v>
      </c>
      <c r="F30" s="32">
        <v>0.39692307692307599</v>
      </c>
      <c r="G30" s="32">
        <v>0.31958270933531502</v>
      </c>
      <c r="H30" s="32">
        <v>0.451364251597828</v>
      </c>
      <c r="I30" s="32">
        <v>0</v>
      </c>
      <c r="J30" s="32">
        <v>0</v>
      </c>
      <c r="K30" s="32">
        <v>0</v>
      </c>
    </row>
  </sheetData>
  <mergeCells count="10">
    <mergeCell ref="E1:F1"/>
    <mergeCell ref="G1:H1"/>
    <mergeCell ref="C16:E16"/>
    <mergeCell ref="F16:H16"/>
    <mergeCell ref="I16:K16"/>
    <mergeCell ref="A1:A2"/>
    <mergeCell ref="B1:B2"/>
    <mergeCell ref="A16:A17"/>
    <mergeCell ref="B16:B17"/>
    <mergeCell ref="C1:D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opLeftCell="A12" zoomScale="130" zoomScaleNormal="130" workbookViewId="0">
      <selection activeCell="B36" sqref="B36"/>
    </sheetView>
  </sheetViews>
  <sheetFormatPr baseColWidth="10" defaultRowHeight="14.5" x14ac:dyDescent="0.35"/>
  <cols>
    <col min="1" max="1" width="23.26953125" customWidth="1"/>
    <col min="13" max="13" width="16.54296875" customWidth="1"/>
  </cols>
  <sheetData>
    <row r="1" spans="1:16" x14ac:dyDescent="0.35">
      <c r="A1" s="62" t="s">
        <v>0</v>
      </c>
      <c r="B1" s="62" t="s">
        <v>47</v>
      </c>
      <c r="C1" s="62"/>
      <c r="D1" s="62"/>
      <c r="E1" s="62" t="s">
        <v>48</v>
      </c>
      <c r="F1" s="62"/>
      <c r="G1" s="62"/>
      <c r="H1" t="s">
        <v>49</v>
      </c>
      <c r="N1" s="3" t="s">
        <v>96</v>
      </c>
      <c r="O1" s="3" t="s">
        <v>97</v>
      </c>
      <c r="P1" s="3" t="s">
        <v>111</v>
      </c>
    </row>
    <row r="2" spans="1:16" x14ac:dyDescent="0.35">
      <c r="A2" s="62"/>
      <c r="B2" s="3" t="s">
        <v>111</v>
      </c>
      <c r="C2" s="3" t="s">
        <v>96</v>
      </c>
      <c r="D2" s="3" t="s">
        <v>97</v>
      </c>
      <c r="E2" s="3" t="s">
        <v>111</v>
      </c>
      <c r="F2" s="3" t="s">
        <v>96</v>
      </c>
      <c r="G2" s="3" t="s">
        <v>97</v>
      </c>
      <c r="H2" s="3" t="s">
        <v>111</v>
      </c>
      <c r="I2" s="3" t="s">
        <v>96</v>
      </c>
      <c r="J2" s="3" t="s">
        <v>97</v>
      </c>
      <c r="M2" s="40" t="s">
        <v>121</v>
      </c>
      <c r="N2" s="4">
        <v>0.63966250985484996</v>
      </c>
      <c r="O2" s="4">
        <v>0.70256878758723396</v>
      </c>
      <c r="P2" s="4">
        <v>0.67946927374301602</v>
      </c>
    </row>
    <row r="3" spans="1:16" ht="15" x14ac:dyDescent="0.25">
      <c r="A3" s="19" t="s">
        <v>116</v>
      </c>
      <c r="B3" s="4">
        <v>0.67946927374301602</v>
      </c>
      <c r="C3" s="4">
        <v>0.63966250985484996</v>
      </c>
      <c r="D3" s="4">
        <v>0.70256878758723396</v>
      </c>
      <c r="E3" s="4">
        <v>0.72814498933901906</v>
      </c>
      <c r="F3" s="4">
        <v>0.69440340613842999</v>
      </c>
      <c r="G3" s="4">
        <v>0.75922469719696195</v>
      </c>
      <c r="H3" s="4">
        <v>0</v>
      </c>
      <c r="I3" s="4">
        <v>0</v>
      </c>
      <c r="J3" s="4">
        <v>0</v>
      </c>
      <c r="M3" s="40" t="s">
        <v>122</v>
      </c>
      <c r="N3" s="4">
        <v>0.43602026436469399</v>
      </c>
      <c r="O3" s="4">
        <v>0.51792650875988</v>
      </c>
      <c r="P3" s="4">
        <v>0.47030689517736102</v>
      </c>
    </row>
    <row r="4" spans="1:16" ht="15" x14ac:dyDescent="0.25">
      <c r="A4" s="19" t="s">
        <v>117</v>
      </c>
      <c r="B4" s="4">
        <v>0.47030689517736102</v>
      </c>
      <c r="C4" s="4">
        <v>0.43602026436469399</v>
      </c>
      <c r="D4" s="4">
        <v>0.51792650875988</v>
      </c>
      <c r="E4" s="4">
        <v>0.34964450020911703</v>
      </c>
      <c r="F4" s="4">
        <v>0.31627926566040399</v>
      </c>
      <c r="G4" s="4">
        <v>0.39538045575222702</v>
      </c>
      <c r="H4" s="4">
        <v>0</v>
      </c>
      <c r="I4" s="4">
        <v>0</v>
      </c>
      <c r="J4" s="4">
        <v>0</v>
      </c>
      <c r="M4" s="40" t="s">
        <v>123</v>
      </c>
      <c r="N4" s="4">
        <v>0.292714183946509</v>
      </c>
      <c r="O4" s="4">
        <v>0.35954373676913298</v>
      </c>
      <c r="P4" s="4">
        <v>0.34640221402214</v>
      </c>
    </row>
    <row r="5" spans="1:16" ht="15" x14ac:dyDescent="0.25">
      <c r="A5" s="19" t="s">
        <v>118</v>
      </c>
      <c r="B5" s="4">
        <v>0.34640221402214</v>
      </c>
      <c r="C5" s="4">
        <v>0.292714183946509</v>
      </c>
      <c r="D5" s="4">
        <v>0.35954373676913298</v>
      </c>
      <c r="E5" s="4">
        <v>0.43698252069917198</v>
      </c>
      <c r="F5" s="4">
        <v>0.41346992637701802</v>
      </c>
      <c r="G5" s="4">
        <v>0.494002572572457</v>
      </c>
      <c r="H5" s="4">
        <v>0</v>
      </c>
      <c r="I5" s="4">
        <v>0</v>
      </c>
      <c r="J5" s="4">
        <v>0</v>
      </c>
      <c r="M5" s="40" t="s">
        <v>124</v>
      </c>
      <c r="N5" s="4">
        <v>0.33671942949595401</v>
      </c>
      <c r="O5" s="4">
        <v>0.429712704668684</v>
      </c>
      <c r="P5" s="4">
        <v>0.39353186039065002</v>
      </c>
    </row>
    <row r="6" spans="1:16" ht="15" x14ac:dyDescent="0.25">
      <c r="A6" s="19" t="s">
        <v>119</v>
      </c>
      <c r="B6" s="4">
        <v>0.39353186039065002</v>
      </c>
      <c r="C6" s="4">
        <v>0.33671942949595401</v>
      </c>
      <c r="D6" s="4">
        <v>0.429712704668684</v>
      </c>
      <c r="E6" s="4">
        <v>0.56980416929879896</v>
      </c>
      <c r="F6" s="4">
        <v>0.55310647236807797</v>
      </c>
      <c r="G6" s="4">
        <v>0.63710854670920103</v>
      </c>
      <c r="H6" s="4">
        <v>0</v>
      </c>
      <c r="I6" s="4">
        <v>0</v>
      </c>
      <c r="J6" s="4">
        <v>0</v>
      </c>
      <c r="M6" s="40" t="s">
        <v>125</v>
      </c>
      <c r="N6" s="4">
        <v>0.69440340613842999</v>
      </c>
      <c r="O6" s="4">
        <v>0.75922469719696195</v>
      </c>
      <c r="P6" s="4">
        <v>0.72814498933901906</v>
      </c>
    </row>
    <row r="7" spans="1:16" ht="15" x14ac:dyDescent="0.25">
      <c r="A7" s="19" t="s">
        <v>120</v>
      </c>
      <c r="B7" s="4">
        <v>0</v>
      </c>
      <c r="C7" s="4">
        <v>0</v>
      </c>
      <c r="D7" s="4">
        <v>0</v>
      </c>
      <c r="E7" s="4">
        <v>0.72071658245291603</v>
      </c>
      <c r="F7" s="4">
        <v>0.70516493407804404</v>
      </c>
      <c r="G7" s="4">
        <v>0.78679791307601998</v>
      </c>
      <c r="H7" s="4">
        <v>0.55672944418925097</v>
      </c>
      <c r="I7" s="4">
        <v>0.53364196864744395</v>
      </c>
      <c r="J7" s="4">
        <v>0.61766680841576904</v>
      </c>
      <c r="M7" s="40" t="s">
        <v>126</v>
      </c>
      <c r="N7" s="4">
        <v>0.31627926566040399</v>
      </c>
      <c r="O7" s="4">
        <v>0.39538045575222702</v>
      </c>
      <c r="P7" s="4">
        <v>0.34964450020911703</v>
      </c>
    </row>
    <row r="8" spans="1:16" ht="15" x14ac:dyDescent="0.25">
      <c r="A8" s="28" t="s">
        <v>187</v>
      </c>
      <c r="B8" s="35">
        <v>0</v>
      </c>
      <c r="C8" s="35">
        <v>0</v>
      </c>
      <c r="D8" s="35">
        <v>0</v>
      </c>
      <c r="E8" s="35">
        <v>0.23195215719777801</v>
      </c>
      <c r="F8" s="35">
        <v>0.19593473308925999</v>
      </c>
      <c r="G8" s="35">
        <v>0.28941947474497798</v>
      </c>
      <c r="H8" s="35">
        <v>0</v>
      </c>
      <c r="I8" s="35">
        <v>0</v>
      </c>
      <c r="J8" s="35">
        <v>0</v>
      </c>
      <c r="M8" s="40" t="s">
        <v>127</v>
      </c>
      <c r="N8" s="4">
        <v>0.41346992637701802</v>
      </c>
      <c r="O8" s="4">
        <v>0.494002572572457</v>
      </c>
      <c r="P8" s="4">
        <v>0.43698252069917198</v>
      </c>
    </row>
    <row r="9" spans="1:16" ht="15" x14ac:dyDescent="0.25">
      <c r="A9" s="19"/>
      <c r="B9" s="4" t="s">
        <v>113</v>
      </c>
      <c r="C9" s="4"/>
      <c r="D9" s="4"/>
      <c r="E9" t="s">
        <v>114</v>
      </c>
      <c r="H9" t="s">
        <v>115</v>
      </c>
      <c r="M9" s="40" t="s">
        <v>128</v>
      </c>
      <c r="N9" s="4">
        <v>0.55310647236807797</v>
      </c>
      <c r="O9" s="4">
        <v>0.63710854670920103</v>
      </c>
      <c r="P9" s="4">
        <v>0.56980416929879896</v>
      </c>
    </row>
    <row r="10" spans="1:16" ht="15" x14ac:dyDescent="0.25">
      <c r="A10" s="19" t="s">
        <v>116</v>
      </c>
      <c r="B10" s="4">
        <f>B3</f>
        <v>0.67946927374301602</v>
      </c>
      <c r="C10" s="4">
        <f>B3-C3</f>
        <v>3.9806763888166063E-2</v>
      </c>
      <c r="D10" s="4">
        <f>D3-B3</f>
        <v>2.3099513844217934E-2</v>
      </c>
      <c r="E10" s="4">
        <f>E3</f>
        <v>0.72814498933901906</v>
      </c>
      <c r="F10" s="25">
        <f>E3-F3</f>
        <v>3.3741583200589065E-2</v>
      </c>
      <c r="G10" s="25">
        <f>G3-E3</f>
        <v>3.1079707857942895E-2</v>
      </c>
      <c r="H10" s="4">
        <f>H3</f>
        <v>0</v>
      </c>
      <c r="I10" s="25">
        <f>H3-I3</f>
        <v>0</v>
      </c>
      <c r="J10" s="25">
        <f>J3-H3</f>
        <v>0</v>
      </c>
      <c r="M10" s="40" t="s">
        <v>129</v>
      </c>
      <c r="N10" s="4">
        <v>0.70516493407804404</v>
      </c>
      <c r="O10" s="4">
        <v>0.78679791307601998</v>
      </c>
      <c r="P10" s="4">
        <v>0.72071658245291603</v>
      </c>
    </row>
    <row r="11" spans="1:16" x14ac:dyDescent="0.35">
      <c r="A11" t="s">
        <v>117</v>
      </c>
      <c r="B11" s="4">
        <f t="shared" ref="B11:B15" si="0">B4</f>
        <v>0.47030689517736102</v>
      </c>
      <c r="C11" s="4">
        <f t="shared" ref="C11:C15" si="1">B4-C4</f>
        <v>3.4286630812667029E-2</v>
      </c>
      <c r="D11" s="4">
        <f t="shared" ref="D11:D15" si="2">D4-B4</f>
        <v>4.7619613582518983E-2</v>
      </c>
      <c r="E11" s="4">
        <f t="shared" ref="E11:E15" si="3">E4</f>
        <v>0.34964450020911703</v>
      </c>
      <c r="F11" s="25">
        <f t="shared" ref="F11:F15" si="4">E4-F4</f>
        <v>3.3365234548713041E-2</v>
      </c>
      <c r="G11" s="25">
        <f t="shared" ref="G11:G15" si="5">G4-E4</f>
        <v>4.5735955543109996E-2</v>
      </c>
      <c r="H11" s="4">
        <f t="shared" ref="H11:H15" si="6">H4</f>
        <v>0</v>
      </c>
      <c r="I11" s="25">
        <f t="shared" ref="I11:I15" si="7">H4-I4</f>
        <v>0</v>
      </c>
      <c r="J11" s="25">
        <f t="shared" ref="J11:J15" si="8">J4-H4</f>
        <v>0</v>
      </c>
      <c r="M11" t="s">
        <v>189</v>
      </c>
      <c r="N11" s="41">
        <v>0.19593473308925999</v>
      </c>
      <c r="O11" s="41">
        <v>0.28941947474497798</v>
      </c>
      <c r="P11" s="41">
        <v>0.23195215719777801</v>
      </c>
    </row>
    <row r="12" spans="1:16" x14ac:dyDescent="0.35">
      <c r="A12" t="s">
        <v>118</v>
      </c>
      <c r="B12" s="4">
        <f t="shared" si="0"/>
        <v>0.34640221402214</v>
      </c>
      <c r="C12" s="4">
        <f t="shared" si="1"/>
        <v>5.3688030075630999E-2</v>
      </c>
      <c r="D12" s="4">
        <f t="shared" si="2"/>
        <v>1.3141522746992984E-2</v>
      </c>
      <c r="E12" s="4">
        <f t="shared" si="3"/>
        <v>0.43698252069917198</v>
      </c>
      <c r="F12" s="25">
        <f t="shared" si="4"/>
        <v>2.3512594322153968E-2</v>
      </c>
      <c r="G12" s="25">
        <f t="shared" si="5"/>
        <v>5.7020051873285016E-2</v>
      </c>
      <c r="H12" s="4">
        <f t="shared" si="6"/>
        <v>0</v>
      </c>
      <c r="I12" s="25">
        <f t="shared" si="7"/>
        <v>0</v>
      </c>
      <c r="J12" s="25">
        <f t="shared" si="8"/>
        <v>0</v>
      </c>
      <c r="M12" s="40" t="s">
        <v>130</v>
      </c>
      <c r="N12" s="4">
        <v>0.53364196864744395</v>
      </c>
      <c r="O12" s="4">
        <v>0.61766680841576904</v>
      </c>
      <c r="P12" s="4">
        <v>0.55672944418925097</v>
      </c>
    </row>
    <row r="13" spans="1:16" ht="15" x14ac:dyDescent="0.25">
      <c r="A13" t="s">
        <v>119</v>
      </c>
      <c r="B13" s="4">
        <f t="shared" si="0"/>
        <v>0.39353186039065002</v>
      </c>
      <c r="C13" s="4">
        <f t="shared" si="1"/>
        <v>5.6812430894696009E-2</v>
      </c>
      <c r="D13" s="4">
        <f t="shared" si="2"/>
        <v>3.6180844278033975E-2</v>
      </c>
      <c r="E13" s="4">
        <f t="shared" si="3"/>
        <v>0.56980416929879896</v>
      </c>
      <c r="F13" s="25">
        <f t="shared" si="4"/>
        <v>1.6697696930720984E-2</v>
      </c>
      <c r="G13" s="25">
        <f t="shared" si="5"/>
        <v>6.7304377410402072E-2</v>
      </c>
      <c r="H13" s="4">
        <f t="shared" si="6"/>
        <v>0</v>
      </c>
      <c r="I13" s="25">
        <f t="shared" si="7"/>
        <v>0</v>
      </c>
      <c r="J13" s="25">
        <f t="shared" si="8"/>
        <v>0</v>
      </c>
    </row>
    <row r="14" spans="1:16" ht="15" x14ac:dyDescent="0.25">
      <c r="A14" t="s">
        <v>120</v>
      </c>
      <c r="B14" s="4">
        <f t="shared" si="0"/>
        <v>0</v>
      </c>
      <c r="C14" s="4">
        <f t="shared" si="1"/>
        <v>0</v>
      </c>
      <c r="D14" s="4">
        <f t="shared" si="2"/>
        <v>0</v>
      </c>
      <c r="E14" s="4">
        <f t="shared" si="3"/>
        <v>0.72071658245291603</v>
      </c>
      <c r="F14" s="25">
        <f t="shared" si="4"/>
        <v>1.5551648374871996E-2</v>
      </c>
      <c r="G14" s="25">
        <f t="shared" si="5"/>
        <v>6.6081330623103951E-2</v>
      </c>
      <c r="H14" s="4">
        <f t="shared" si="6"/>
        <v>0.55672944418925097</v>
      </c>
      <c r="I14" s="25">
        <f t="shared" si="7"/>
        <v>2.3087475541807012E-2</v>
      </c>
      <c r="J14" s="25">
        <f t="shared" si="8"/>
        <v>6.0937364226518076E-2</v>
      </c>
    </row>
    <row r="15" spans="1:16" ht="15" x14ac:dyDescent="0.25">
      <c r="A15" t="s">
        <v>187</v>
      </c>
      <c r="B15" s="4">
        <f t="shared" si="0"/>
        <v>0</v>
      </c>
      <c r="C15" s="4">
        <f t="shared" si="1"/>
        <v>0</v>
      </c>
      <c r="D15" s="4">
        <f t="shared" si="2"/>
        <v>0</v>
      </c>
      <c r="E15" s="4">
        <f t="shared" si="3"/>
        <v>0.23195215719777801</v>
      </c>
      <c r="F15" s="25">
        <f t="shared" si="4"/>
        <v>3.601742410851802E-2</v>
      </c>
      <c r="G15" s="25">
        <f t="shared" si="5"/>
        <v>5.746731754719997E-2</v>
      </c>
      <c r="H15" s="4">
        <f t="shared" si="6"/>
        <v>0</v>
      </c>
      <c r="I15" s="25">
        <f t="shared" si="7"/>
        <v>0</v>
      </c>
      <c r="J15" s="25">
        <f t="shared" si="8"/>
        <v>0</v>
      </c>
    </row>
    <row r="17" spans="1:1" x14ac:dyDescent="0.5">
      <c r="A17" s="19"/>
    </row>
  </sheetData>
  <mergeCells count="3">
    <mergeCell ref="A1:A2"/>
    <mergeCell ref="B1:D1"/>
    <mergeCell ref="E1:G1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B9" workbookViewId="0">
      <selection activeCell="G16" sqref="G16"/>
    </sheetView>
  </sheetViews>
  <sheetFormatPr baseColWidth="10" defaultRowHeight="14.5" x14ac:dyDescent="0.35"/>
  <cols>
    <col min="6" max="6" width="14.54296875" customWidth="1"/>
  </cols>
  <sheetData>
    <row r="1" spans="1:14" ht="15" x14ac:dyDescent="0.5">
      <c r="A1" t="s">
        <v>0</v>
      </c>
      <c r="B1" t="s">
        <v>1</v>
      </c>
      <c r="C1" s="30" t="s">
        <v>15</v>
      </c>
      <c r="D1" s="30" t="s">
        <v>16</v>
      </c>
      <c r="E1" s="30" t="s">
        <v>17</v>
      </c>
      <c r="F1" s="30" t="s">
        <v>18</v>
      </c>
      <c r="G1" s="28" t="s">
        <v>19</v>
      </c>
      <c r="H1" s="28" t="s">
        <v>20</v>
      </c>
      <c r="I1" s="28" t="s">
        <v>21</v>
      </c>
      <c r="J1" s="28" t="s">
        <v>22</v>
      </c>
      <c r="K1" t="s">
        <v>23</v>
      </c>
      <c r="L1" t="s">
        <v>24</v>
      </c>
      <c r="M1" t="s">
        <v>25</v>
      </c>
      <c r="N1" t="s">
        <v>26</v>
      </c>
    </row>
    <row r="2" spans="1:14" ht="15" x14ac:dyDescent="0.5">
      <c r="A2" s="16" t="s">
        <v>12</v>
      </c>
      <c r="B2" s="16">
        <v>2</v>
      </c>
      <c r="C2" s="31">
        <v>1061</v>
      </c>
      <c r="D2" s="31">
        <v>173</v>
      </c>
      <c r="E2" s="31">
        <v>78.5</v>
      </c>
      <c r="F2" s="31">
        <v>119.5</v>
      </c>
      <c r="G2" s="32">
        <v>1078</v>
      </c>
      <c r="H2" s="32">
        <v>211</v>
      </c>
      <c r="I2" s="32">
        <v>79.5</v>
      </c>
      <c r="J2" s="32">
        <v>88</v>
      </c>
      <c r="K2" s="20">
        <v>0</v>
      </c>
      <c r="L2" s="20">
        <v>0</v>
      </c>
      <c r="M2" s="20">
        <v>0</v>
      </c>
      <c r="N2" s="20">
        <v>0</v>
      </c>
    </row>
    <row r="3" spans="1:14" ht="15" x14ac:dyDescent="0.5">
      <c r="A3" s="13" t="s">
        <v>11</v>
      </c>
      <c r="B3" s="13">
        <v>2</v>
      </c>
      <c r="C3" s="31">
        <v>1033</v>
      </c>
      <c r="D3" s="31">
        <v>57.5</v>
      </c>
      <c r="E3" s="31">
        <v>50.5</v>
      </c>
      <c r="F3" s="31">
        <v>113.5</v>
      </c>
      <c r="G3" s="32">
        <v>669.5</v>
      </c>
      <c r="H3" s="32">
        <v>36</v>
      </c>
      <c r="I3" s="32">
        <v>72.5</v>
      </c>
      <c r="J3" s="32">
        <v>427</v>
      </c>
      <c r="K3" s="20">
        <v>0</v>
      </c>
      <c r="L3" s="20">
        <v>0</v>
      </c>
      <c r="M3" s="20">
        <v>0</v>
      </c>
      <c r="N3" s="20">
        <v>0</v>
      </c>
    </row>
    <row r="4" spans="1:14" ht="15" x14ac:dyDescent="0.5">
      <c r="A4" s="23" t="s">
        <v>14</v>
      </c>
      <c r="B4" s="5">
        <v>2</v>
      </c>
      <c r="C4" s="31">
        <v>406</v>
      </c>
      <c r="D4" s="31">
        <v>62.5</v>
      </c>
      <c r="E4" s="31">
        <v>95</v>
      </c>
      <c r="F4" s="31">
        <v>520.5</v>
      </c>
      <c r="G4" s="32">
        <v>576</v>
      </c>
      <c r="H4" s="32">
        <v>91</v>
      </c>
      <c r="I4" s="32">
        <v>78</v>
      </c>
      <c r="J4" s="32">
        <v>367</v>
      </c>
      <c r="K4" s="23">
        <v>0</v>
      </c>
      <c r="L4" s="23">
        <v>0</v>
      </c>
      <c r="M4" s="23">
        <v>0</v>
      </c>
      <c r="N4" s="23">
        <v>0</v>
      </c>
    </row>
    <row r="5" spans="1:14" ht="15" x14ac:dyDescent="0.5">
      <c r="A5" s="19" t="s">
        <v>13</v>
      </c>
      <c r="B5" s="19">
        <v>3</v>
      </c>
      <c r="C5" s="31">
        <v>427.33333333333297</v>
      </c>
      <c r="D5" s="31">
        <v>46</v>
      </c>
      <c r="E5" s="31">
        <v>123.666666666666</v>
      </c>
      <c r="F5" s="31">
        <v>443.99999999999898</v>
      </c>
      <c r="G5" s="32">
        <v>614.66666666666595</v>
      </c>
      <c r="H5" s="32">
        <v>87</v>
      </c>
      <c r="I5" s="32">
        <v>113.333333333333</v>
      </c>
      <c r="J5" s="32">
        <v>272.99999999999898</v>
      </c>
      <c r="K5" s="20">
        <v>0</v>
      </c>
      <c r="L5" s="20">
        <v>0</v>
      </c>
      <c r="M5" s="20">
        <v>0</v>
      </c>
      <c r="N5" s="20">
        <v>0</v>
      </c>
    </row>
    <row r="6" spans="1:14" ht="15" x14ac:dyDescent="0.5">
      <c r="A6" s="12" t="s">
        <v>10</v>
      </c>
      <c r="B6" s="12">
        <v>2</v>
      </c>
      <c r="C6" s="31">
        <v>0</v>
      </c>
      <c r="D6" s="31">
        <v>0</v>
      </c>
      <c r="E6" s="31">
        <v>0</v>
      </c>
      <c r="F6" s="31">
        <v>0</v>
      </c>
      <c r="G6" s="32">
        <v>769.5</v>
      </c>
      <c r="H6" s="32">
        <v>154</v>
      </c>
      <c r="I6" s="32">
        <v>92</v>
      </c>
      <c r="J6" s="32">
        <v>114</v>
      </c>
      <c r="K6" s="20">
        <v>613</v>
      </c>
      <c r="L6" s="20">
        <v>81</v>
      </c>
      <c r="M6" s="20">
        <v>115</v>
      </c>
      <c r="N6" s="20">
        <v>279.5</v>
      </c>
    </row>
    <row r="7" spans="1:14" x14ac:dyDescent="0.35">
      <c r="A7" s="38" t="s">
        <v>185</v>
      </c>
      <c r="B7" s="44">
        <v>2</v>
      </c>
      <c r="C7" s="37">
        <v>0</v>
      </c>
      <c r="D7" s="37">
        <v>0</v>
      </c>
      <c r="E7" s="37">
        <v>0</v>
      </c>
      <c r="F7" s="37">
        <v>0</v>
      </c>
      <c r="G7" s="37">
        <v>311</v>
      </c>
      <c r="H7" s="37">
        <v>122</v>
      </c>
      <c r="I7" s="37">
        <v>342.5</v>
      </c>
      <c r="J7" s="37">
        <v>430</v>
      </c>
      <c r="K7" s="37">
        <v>0</v>
      </c>
      <c r="L7" s="37">
        <v>0</v>
      </c>
      <c r="M7" s="37">
        <v>0</v>
      </c>
      <c r="N7" s="37">
        <v>0</v>
      </c>
    </row>
    <row r="10" spans="1:14" ht="15" x14ac:dyDescent="0.5">
      <c r="C10" s="63" t="s">
        <v>47</v>
      </c>
      <c r="D10" s="63"/>
      <c r="E10" s="63"/>
      <c r="F10" s="63" t="s">
        <v>48</v>
      </c>
      <c r="G10" s="63"/>
      <c r="H10" s="63"/>
      <c r="I10" s="63" t="s">
        <v>49</v>
      </c>
      <c r="J10" s="63"/>
      <c r="K10" s="63"/>
    </row>
    <row r="11" spans="1:14" ht="15" x14ac:dyDescent="0.5">
      <c r="B11" t="s">
        <v>0</v>
      </c>
      <c r="C11" t="s">
        <v>50</v>
      </c>
      <c r="D11" t="s">
        <v>70</v>
      </c>
      <c r="E11" t="s">
        <v>71</v>
      </c>
      <c r="F11" t="s">
        <v>50</v>
      </c>
      <c r="G11" t="s">
        <v>70</v>
      </c>
      <c r="H11" t="s">
        <v>71</v>
      </c>
      <c r="I11" t="s">
        <v>50</v>
      </c>
      <c r="J11" t="s">
        <v>70</v>
      </c>
      <c r="K11" t="s">
        <v>71</v>
      </c>
    </row>
    <row r="12" spans="1:14" x14ac:dyDescent="0.35">
      <c r="B12" t="s">
        <v>12</v>
      </c>
      <c r="C12">
        <f t="shared" ref="C12:C17" si="0">C2+D2+E2+F2</f>
        <v>1432</v>
      </c>
      <c r="D12" s="1">
        <f t="shared" ref="D12:D17" si="1">IF($C12&gt;0,($C2+$D2)/$C12,0)</f>
        <v>0.86173184357541899</v>
      </c>
      <c r="E12" s="1">
        <f t="shared" ref="E12:E17" si="2">IF($C12&gt;0,($C2+$D2+$E2)/$C12,0)</f>
        <v>0.91655027932960897</v>
      </c>
      <c r="F12">
        <f t="shared" ref="F12:F17" si="3">G2+H2+I2+J2</f>
        <v>1456.5</v>
      </c>
      <c r="G12" s="1">
        <f t="shared" ref="G12:G17" si="4">IF($F12&gt;0,($G2+$H2)/$F12,0)</f>
        <v>0.88499828355647103</v>
      </c>
      <c r="H12" s="1">
        <f t="shared" ref="H12:H17" si="5">IF($F12&gt;0,($G2+$H2+$I2)/$F12,0)</f>
        <v>0.93958118777892208</v>
      </c>
      <c r="I12">
        <f t="shared" ref="I12:I17" si="6">K2+L2+M2+N2</f>
        <v>0</v>
      </c>
      <c r="J12" s="1">
        <f t="shared" ref="J12:J17" si="7">IF($I12&gt;0,($K2+$L2)/$I12,0)</f>
        <v>0</v>
      </c>
      <c r="K12" s="1">
        <f t="shared" ref="K12:K17" si="8">IF($I12&gt;0,($K2+$L2+$M2)/$I12,0)</f>
        <v>0</v>
      </c>
    </row>
    <row r="13" spans="1:14" x14ac:dyDescent="0.35">
      <c r="B13" t="s">
        <v>11</v>
      </c>
      <c r="C13">
        <f t="shared" si="0"/>
        <v>1254.5</v>
      </c>
      <c r="D13" s="1">
        <f t="shared" si="1"/>
        <v>0.86927062574730973</v>
      </c>
      <c r="E13" s="1">
        <f t="shared" si="2"/>
        <v>0.90952570745316863</v>
      </c>
      <c r="F13">
        <f t="shared" si="3"/>
        <v>1205</v>
      </c>
      <c r="G13" s="1">
        <f t="shared" si="4"/>
        <v>0.58547717842323654</v>
      </c>
      <c r="H13" s="1">
        <f t="shared" si="5"/>
        <v>0.64564315352697099</v>
      </c>
      <c r="I13">
        <f t="shared" si="6"/>
        <v>0</v>
      </c>
      <c r="J13" s="1">
        <f t="shared" si="7"/>
        <v>0</v>
      </c>
      <c r="K13" s="1">
        <f t="shared" si="8"/>
        <v>0</v>
      </c>
    </row>
    <row r="14" spans="1:14" x14ac:dyDescent="0.35">
      <c r="B14" t="s">
        <v>14</v>
      </c>
      <c r="C14">
        <f t="shared" si="0"/>
        <v>1084</v>
      </c>
      <c r="D14" s="1">
        <f t="shared" si="1"/>
        <v>0.43219557195571956</v>
      </c>
      <c r="E14" s="1">
        <f t="shared" si="2"/>
        <v>0.51983394833948338</v>
      </c>
      <c r="F14">
        <f t="shared" si="3"/>
        <v>1112</v>
      </c>
      <c r="G14" s="1">
        <f t="shared" si="4"/>
        <v>0.59982014388489213</v>
      </c>
      <c r="H14" s="1">
        <f t="shared" si="5"/>
        <v>0.66996402877697847</v>
      </c>
      <c r="I14">
        <f t="shared" si="6"/>
        <v>0</v>
      </c>
      <c r="J14" s="1">
        <f t="shared" si="7"/>
        <v>0</v>
      </c>
      <c r="K14" s="1">
        <f t="shared" si="8"/>
        <v>0</v>
      </c>
    </row>
    <row r="15" spans="1:14" x14ac:dyDescent="0.35">
      <c r="B15" t="s">
        <v>13</v>
      </c>
      <c r="C15">
        <f t="shared" si="0"/>
        <v>1040.999999999998</v>
      </c>
      <c r="D15" s="1">
        <f t="shared" si="1"/>
        <v>0.45469100224143505</v>
      </c>
      <c r="E15" s="1">
        <f t="shared" si="2"/>
        <v>0.57348703170028836</v>
      </c>
      <c r="F15">
        <f t="shared" si="3"/>
        <v>1087.999999999998</v>
      </c>
      <c r="G15" s="1">
        <f t="shared" si="4"/>
        <v>0.64491421568627505</v>
      </c>
      <c r="H15" s="1">
        <f t="shared" si="5"/>
        <v>0.74908088235294168</v>
      </c>
      <c r="I15">
        <f t="shared" si="6"/>
        <v>0</v>
      </c>
      <c r="J15" s="1">
        <f t="shared" si="7"/>
        <v>0</v>
      </c>
      <c r="K15" s="1">
        <f t="shared" si="8"/>
        <v>0</v>
      </c>
    </row>
    <row r="16" spans="1:14" x14ac:dyDescent="0.35">
      <c r="B16" t="s">
        <v>10</v>
      </c>
      <c r="C16" s="25">
        <f t="shared" si="0"/>
        <v>0</v>
      </c>
      <c r="D16" s="1">
        <f t="shared" si="1"/>
        <v>0</v>
      </c>
      <c r="E16" s="1">
        <f t="shared" si="2"/>
        <v>0</v>
      </c>
      <c r="F16">
        <f t="shared" si="3"/>
        <v>1129.5</v>
      </c>
      <c r="G16" s="1">
        <f t="shared" si="4"/>
        <v>0.81761841522797696</v>
      </c>
      <c r="H16" s="1">
        <f t="shared" si="5"/>
        <v>0.899070385126162</v>
      </c>
      <c r="I16">
        <f t="shared" si="6"/>
        <v>1088.5</v>
      </c>
      <c r="J16" s="1">
        <f t="shared" si="7"/>
        <v>0.63757464400551223</v>
      </c>
      <c r="K16" s="1">
        <f t="shared" si="8"/>
        <v>0.74322462103812581</v>
      </c>
    </row>
    <row r="17" spans="1:14" x14ac:dyDescent="0.35">
      <c r="B17" s="28" t="s">
        <v>185</v>
      </c>
      <c r="C17" s="32">
        <f t="shared" si="0"/>
        <v>0</v>
      </c>
      <c r="D17" s="32">
        <f t="shared" si="1"/>
        <v>0</v>
      </c>
      <c r="E17" s="32">
        <f t="shared" si="2"/>
        <v>0</v>
      </c>
      <c r="F17" s="28">
        <f t="shared" si="3"/>
        <v>1205.5</v>
      </c>
      <c r="G17" s="32">
        <f t="shared" si="4"/>
        <v>0.35918705931148903</v>
      </c>
      <c r="H17" s="32">
        <f t="shared" si="5"/>
        <v>0.64330153463293238</v>
      </c>
      <c r="I17" s="28">
        <f t="shared" si="6"/>
        <v>0</v>
      </c>
      <c r="J17" s="32">
        <f t="shared" si="7"/>
        <v>0</v>
      </c>
      <c r="K17" s="32">
        <f t="shared" si="8"/>
        <v>0</v>
      </c>
    </row>
    <row r="19" spans="1:14" x14ac:dyDescent="0.35">
      <c r="A19" t="s">
        <v>0</v>
      </c>
      <c r="B19" t="s">
        <v>1</v>
      </c>
      <c r="C19" t="s">
        <v>15</v>
      </c>
      <c r="D19" t="s">
        <v>16</v>
      </c>
      <c r="E19" t="s">
        <v>17</v>
      </c>
      <c r="F19" t="s">
        <v>18</v>
      </c>
      <c r="G19" t="s">
        <v>19</v>
      </c>
      <c r="H19" t="s">
        <v>20</v>
      </c>
      <c r="I19" t="s">
        <v>21</v>
      </c>
      <c r="J19" t="s">
        <v>22</v>
      </c>
      <c r="K19" t="s">
        <v>23</v>
      </c>
      <c r="L19" t="s">
        <v>24</v>
      </c>
      <c r="M19" t="s">
        <v>25</v>
      </c>
      <c r="N19" t="s">
        <v>26</v>
      </c>
    </row>
    <row r="20" spans="1:14" x14ac:dyDescent="0.35">
      <c r="A20" t="s">
        <v>12</v>
      </c>
      <c r="B20" t="s">
        <v>76</v>
      </c>
      <c r="C20">
        <v>630</v>
      </c>
      <c r="D20">
        <v>163</v>
      </c>
      <c r="E20">
        <v>57</v>
      </c>
      <c r="F20">
        <v>75</v>
      </c>
      <c r="G20">
        <v>670</v>
      </c>
      <c r="H20">
        <v>142</v>
      </c>
      <c r="I20">
        <v>37</v>
      </c>
      <c r="J20">
        <v>31</v>
      </c>
      <c r="K20">
        <v>0</v>
      </c>
      <c r="L20">
        <v>0</v>
      </c>
      <c r="M20">
        <v>0</v>
      </c>
      <c r="N20">
        <v>0</v>
      </c>
    </row>
    <row r="21" spans="1:14" x14ac:dyDescent="0.35">
      <c r="A21" t="s">
        <v>12</v>
      </c>
      <c r="B21" t="s">
        <v>77</v>
      </c>
      <c r="C21">
        <v>846</v>
      </c>
      <c r="D21">
        <v>73</v>
      </c>
      <c r="E21">
        <v>53</v>
      </c>
      <c r="F21">
        <v>81</v>
      </c>
      <c r="G21">
        <v>834</v>
      </c>
      <c r="H21">
        <v>69</v>
      </c>
      <c r="I21">
        <v>69</v>
      </c>
      <c r="J21">
        <v>84</v>
      </c>
      <c r="K21">
        <v>0</v>
      </c>
      <c r="L21">
        <v>0</v>
      </c>
      <c r="M21">
        <v>0</v>
      </c>
      <c r="N21">
        <v>0</v>
      </c>
    </row>
    <row r="22" spans="1:14" x14ac:dyDescent="0.35">
      <c r="A22" t="s">
        <v>11</v>
      </c>
      <c r="B22" t="s">
        <v>74</v>
      </c>
      <c r="C22">
        <v>709</v>
      </c>
      <c r="D22">
        <v>46</v>
      </c>
      <c r="E22">
        <v>43</v>
      </c>
      <c r="F22">
        <v>101</v>
      </c>
      <c r="G22">
        <v>375</v>
      </c>
      <c r="H22">
        <v>25</v>
      </c>
      <c r="I22">
        <v>41</v>
      </c>
      <c r="J22">
        <v>359</v>
      </c>
      <c r="K22">
        <v>0</v>
      </c>
      <c r="L22">
        <v>0</v>
      </c>
      <c r="M22">
        <v>0</v>
      </c>
      <c r="N22">
        <v>0</v>
      </c>
    </row>
    <row r="23" spans="1:14" x14ac:dyDescent="0.35">
      <c r="A23" t="s">
        <v>11</v>
      </c>
      <c r="B23" t="s">
        <v>75</v>
      </c>
      <c r="C23">
        <v>707</v>
      </c>
      <c r="D23">
        <v>32</v>
      </c>
      <c r="E23">
        <v>28</v>
      </c>
      <c r="F23">
        <v>49</v>
      </c>
      <c r="G23">
        <v>527</v>
      </c>
      <c r="H23">
        <v>11</v>
      </c>
      <c r="I23">
        <v>58</v>
      </c>
      <c r="J23">
        <v>227</v>
      </c>
      <c r="K23">
        <v>0</v>
      </c>
      <c r="L23">
        <v>0</v>
      </c>
      <c r="M23">
        <v>0</v>
      </c>
      <c r="N23">
        <v>0</v>
      </c>
    </row>
    <row r="24" spans="1:14" x14ac:dyDescent="0.35">
      <c r="A24" t="s">
        <v>14</v>
      </c>
      <c r="B24" t="s">
        <v>81</v>
      </c>
      <c r="C24">
        <v>330</v>
      </c>
      <c r="D24">
        <v>62</v>
      </c>
      <c r="E24">
        <v>62</v>
      </c>
      <c r="F24">
        <v>440</v>
      </c>
      <c r="G24">
        <v>417</v>
      </c>
      <c r="H24">
        <v>57</v>
      </c>
      <c r="I24">
        <v>68</v>
      </c>
      <c r="J24">
        <v>350</v>
      </c>
      <c r="K24">
        <v>0</v>
      </c>
      <c r="L24">
        <v>0</v>
      </c>
      <c r="M24">
        <v>0</v>
      </c>
      <c r="N24">
        <v>0</v>
      </c>
    </row>
    <row r="25" spans="1:14" x14ac:dyDescent="0.35">
      <c r="A25" t="s">
        <v>14</v>
      </c>
      <c r="B25" t="s">
        <v>82</v>
      </c>
      <c r="C25">
        <v>220</v>
      </c>
      <c r="D25">
        <v>29</v>
      </c>
      <c r="E25">
        <v>70</v>
      </c>
      <c r="F25">
        <v>267</v>
      </c>
      <c r="G25">
        <v>372</v>
      </c>
      <c r="H25">
        <v>34</v>
      </c>
      <c r="I25">
        <v>33</v>
      </c>
      <c r="J25">
        <v>158</v>
      </c>
      <c r="K25">
        <v>0</v>
      </c>
      <c r="L25">
        <v>0</v>
      </c>
      <c r="M25">
        <v>0</v>
      </c>
      <c r="N25">
        <v>0</v>
      </c>
    </row>
    <row r="26" spans="1:14" x14ac:dyDescent="0.35">
      <c r="A26" t="s">
        <v>13</v>
      </c>
      <c r="B26" t="s">
        <v>78</v>
      </c>
      <c r="C26">
        <v>268</v>
      </c>
      <c r="D26">
        <v>23</v>
      </c>
      <c r="E26">
        <v>66</v>
      </c>
      <c r="F26">
        <v>208</v>
      </c>
      <c r="G26">
        <v>392</v>
      </c>
      <c r="H26">
        <v>26</v>
      </c>
      <c r="I26">
        <v>64</v>
      </c>
      <c r="J26">
        <v>108</v>
      </c>
      <c r="K26">
        <v>0</v>
      </c>
      <c r="L26">
        <v>0</v>
      </c>
      <c r="M26">
        <v>0</v>
      </c>
      <c r="N26">
        <v>0</v>
      </c>
    </row>
    <row r="27" spans="1:14" x14ac:dyDescent="0.35">
      <c r="A27" t="s">
        <v>13</v>
      </c>
      <c r="B27" t="s">
        <v>79</v>
      </c>
      <c r="C27">
        <v>143</v>
      </c>
      <c r="D27">
        <v>34</v>
      </c>
      <c r="E27">
        <v>39</v>
      </c>
      <c r="F27">
        <v>231</v>
      </c>
      <c r="G27">
        <v>273</v>
      </c>
      <c r="H27">
        <v>33</v>
      </c>
      <c r="I27">
        <v>47</v>
      </c>
      <c r="J27">
        <v>99</v>
      </c>
      <c r="K27">
        <v>0</v>
      </c>
      <c r="L27">
        <v>0</v>
      </c>
      <c r="M27">
        <v>0</v>
      </c>
      <c r="N27">
        <v>0</v>
      </c>
    </row>
    <row r="28" spans="1:14" x14ac:dyDescent="0.35">
      <c r="A28" t="s">
        <v>13</v>
      </c>
      <c r="B28" t="s">
        <v>80</v>
      </c>
      <c r="C28">
        <v>299</v>
      </c>
      <c r="D28">
        <v>23</v>
      </c>
      <c r="E28">
        <v>102</v>
      </c>
      <c r="F28">
        <v>330</v>
      </c>
      <c r="G28">
        <v>361</v>
      </c>
      <c r="H28">
        <v>28</v>
      </c>
      <c r="I28">
        <v>71</v>
      </c>
      <c r="J28">
        <v>272</v>
      </c>
      <c r="K28">
        <v>0</v>
      </c>
      <c r="L28">
        <v>0</v>
      </c>
      <c r="M28">
        <v>0</v>
      </c>
      <c r="N28">
        <v>0</v>
      </c>
    </row>
    <row r="29" spans="1:14" x14ac:dyDescent="0.35">
      <c r="A29" t="s">
        <v>10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267</v>
      </c>
      <c r="H29">
        <v>45</v>
      </c>
      <c r="I29">
        <v>49</v>
      </c>
      <c r="J29">
        <v>96</v>
      </c>
      <c r="K29">
        <v>229</v>
      </c>
      <c r="L29">
        <v>38</v>
      </c>
      <c r="M29">
        <v>66</v>
      </c>
      <c r="N29">
        <v>126</v>
      </c>
    </row>
    <row r="30" spans="1:14" x14ac:dyDescent="0.35">
      <c r="A30" s="7" t="s">
        <v>10</v>
      </c>
      <c r="B30" s="7" t="s">
        <v>73</v>
      </c>
      <c r="C30" s="7">
        <v>0</v>
      </c>
      <c r="D30" s="7">
        <v>0</v>
      </c>
      <c r="E30" s="7">
        <v>0</v>
      </c>
      <c r="F30" s="7">
        <v>0</v>
      </c>
      <c r="G30" s="7">
        <v>772</v>
      </c>
      <c r="H30" s="7">
        <v>109</v>
      </c>
      <c r="I30" s="7">
        <v>83</v>
      </c>
      <c r="J30" s="7">
        <v>80</v>
      </c>
      <c r="K30" s="7">
        <v>601</v>
      </c>
      <c r="L30" s="7">
        <v>76</v>
      </c>
      <c r="M30" s="7">
        <v>106</v>
      </c>
      <c r="N30" s="7">
        <v>255</v>
      </c>
    </row>
    <row r="31" spans="1:14" x14ac:dyDescent="0.35">
      <c r="A31" s="28" t="s">
        <v>185</v>
      </c>
      <c r="B31" s="28" t="s">
        <v>186</v>
      </c>
      <c r="C31" s="28">
        <v>0</v>
      </c>
      <c r="D31" s="28">
        <v>0</v>
      </c>
      <c r="E31" s="28">
        <v>0</v>
      </c>
      <c r="F31" s="28">
        <v>0</v>
      </c>
      <c r="G31" s="28">
        <v>289</v>
      </c>
      <c r="H31" s="28">
        <v>2</v>
      </c>
      <c r="I31" s="28">
        <v>319</v>
      </c>
      <c r="J31" s="28">
        <v>457</v>
      </c>
      <c r="K31" s="28">
        <v>0</v>
      </c>
      <c r="L31" s="28">
        <v>0</v>
      </c>
      <c r="M31" s="28">
        <v>0</v>
      </c>
      <c r="N31" s="28">
        <v>0</v>
      </c>
    </row>
    <row r="32" spans="1:14" x14ac:dyDescent="0.35">
      <c r="A32" s="28" t="s">
        <v>185</v>
      </c>
      <c r="B32" s="28" t="s">
        <v>188</v>
      </c>
      <c r="C32" s="28">
        <v>0</v>
      </c>
      <c r="D32" s="28">
        <v>0</v>
      </c>
      <c r="E32" s="28">
        <v>0</v>
      </c>
      <c r="F32" s="28">
        <v>0</v>
      </c>
      <c r="G32" s="28">
        <v>169</v>
      </c>
      <c r="H32" s="28">
        <v>120</v>
      </c>
      <c r="I32" s="28">
        <v>185</v>
      </c>
      <c r="J32" s="28">
        <v>176</v>
      </c>
      <c r="K32" s="28">
        <v>0</v>
      </c>
      <c r="L32" s="28">
        <v>0</v>
      </c>
      <c r="M32" s="28">
        <v>0</v>
      </c>
      <c r="N32" s="28">
        <v>0</v>
      </c>
    </row>
  </sheetData>
  <mergeCells count="3">
    <mergeCell ref="F10:H10"/>
    <mergeCell ref="C10:E10"/>
    <mergeCell ref="I10:K10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53"/>
  <sheetViews>
    <sheetView topLeftCell="G1" zoomScaleNormal="100" workbookViewId="0">
      <selection activeCell="Q8" sqref="Q8"/>
    </sheetView>
  </sheetViews>
  <sheetFormatPr baseColWidth="10" defaultRowHeight="14.5" x14ac:dyDescent="0.35"/>
  <cols>
    <col min="1" max="1" width="8.1796875" customWidth="1"/>
  </cols>
  <sheetData>
    <row r="1" spans="1:38" x14ac:dyDescent="0.35">
      <c r="B1" s="63" t="s">
        <v>93</v>
      </c>
      <c r="C1" s="63"/>
      <c r="D1" s="63"/>
      <c r="E1" s="63"/>
      <c r="F1" s="63"/>
      <c r="G1" s="63"/>
      <c r="H1" s="63" t="s">
        <v>91</v>
      </c>
      <c r="I1" s="63"/>
      <c r="J1" s="63"/>
      <c r="K1" s="63"/>
      <c r="L1" s="63"/>
      <c r="M1" s="63"/>
      <c r="N1" s="63" t="s">
        <v>92</v>
      </c>
      <c r="O1" s="63"/>
      <c r="P1" s="63"/>
      <c r="Q1" s="63"/>
      <c r="R1" s="63"/>
      <c r="S1" s="63"/>
      <c r="T1" s="2"/>
      <c r="U1" s="2"/>
      <c r="V1" s="2"/>
      <c r="W1" s="2"/>
      <c r="X1" s="2"/>
      <c r="Y1" s="2"/>
      <c r="Z1" s="62" t="s">
        <v>0</v>
      </c>
      <c r="AA1" s="63" t="s">
        <v>92</v>
      </c>
      <c r="AB1" s="63"/>
      <c r="AC1" s="63"/>
      <c r="AD1" s="63"/>
      <c r="AE1" s="63"/>
      <c r="AF1" s="63"/>
      <c r="AG1" s="63" t="s">
        <v>91</v>
      </c>
      <c r="AH1" s="63"/>
      <c r="AI1" s="63"/>
      <c r="AJ1" s="63"/>
      <c r="AK1" s="63"/>
      <c r="AL1" s="63"/>
    </row>
    <row r="2" spans="1:38" x14ac:dyDescent="0.35">
      <c r="B2" s="63" t="s">
        <v>85</v>
      </c>
      <c r="C2" s="63"/>
      <c r="D2" s="63"/>
      <c r="E2" s="63" t="s">
        <v>88</v>
      </c>
      <c r="F2" s="63"/>
      <c r="G2" s="63"/>
      <c r="H2" s="63" t="s">
        <v>85</v>
      </c>
      <c r="I2" s="63"/>
      <c r="J2" s="63"/>
      <c r="K2" s="63" t="s">
        <v>88</v>
      </c>
      <c r="L2" s="63"/>
      <c r="M2" s="63"/>
      <c r="N2" s="63" t="s">
        <v>85</v>
      </c>
      <c r="O2" s="63"/>
      <c r="P2" s="63"/>
      <c r="Q2" s="63" t="s">
        <v>88</v>
      </c>
      <c r="R2" s="63"/>
      <c r="S2" s="63"/>
      <c r="T2" s="2"/>
      <c r="U2" s="2"/>
      <c r="V2" s="2"/>
      <c r="W2" s="2"/>
      <c r="X2" s="2"/>
      <c r="Y2" s="2"/>
      <c r="Z2" s="62"/>
      <c r="AA2" s="63" t="s">
        <v>85</v>
      </c>
      <c r="AB2" s="63"/>
      <c r="AC2" s="63"/>
      <c r="AD2" s="63" t="s">
        <v>88</v>
      </c>
      <c r="AE2" s="63"/>
      <c r="AF2" s="63"/>
      <c r="AG2" s="63" t="s">
        <v>85</v>
      </c>
      <c r="AH2" s="63"/>
      <c r="AI2" s="63"/>
      <c r="AJ2" s="63" t="s">
        <v>88</v>
      </c>
      <c r="AK2" s="63"/>
      <c r="AL2" s="63"/>
    </row>
    <row r="3" spans="1:38" x14ac:dyDescent="0.35">
      <c r="A3" t="s">
        <v>0</v>
      </c>
      <c r="B3" t="s">
        <v>95</v>
      </c>
      <c r="C3" t="s">
        <v>96</v>
      </c>
      <c r="D3" t="s">
        <v>97</v>
      </c>
      <c r="E3" t="s">
        <v>95</v>
      </c>
      <c r="F3" t="s">
        <v>96</v>
      </c>
      <c r="G3" t="s">
        <v>97</v>
      </c>
      <c r="H3" t="s">
        <v>95</v>
      </c>
      <c r="I3" t="s">
        <v>96</v>
      </c>
      <c r="J3" t="s">
        <v>97</v>
      </c>
      <c r="K3" t="s">
        <v>95</v>
      </c>
      <c r="L3" t="s">
        <v>96</v>
      </c>
      <c r="M3" t="s">
        <v>97</v>
      </c>
      <c r="N3" t="s">
        <v>95</v>
      </c>
      <c r="O3" t="s">
        <v>96</v>
      </c>
      <c r="P3" t="s">
        <v>97</v>
      </c>
      <c r="Q3" t="s">
        <v>95</v>
      </c>
      <c r="R3" t="s">
        <v>96</v>
      </c>
      <c r="S3" t="s">
        <v>97</v>
      </c>
      <c r="Z3" s="62"/>
      <c r="AA3" t="s">
        <v>95</v>
      </c>
      <c r="AB3" t="s">
        <v>96</v>
      </c>
      <c r="AC3" t="s">
        <v>97</v>
      </c>
      <c r="AD3" t="s">
        <v>95</v>
      </c>
      <c r="AE3" t="s">
        <v>96</v>
      </c>
      <c r="AF3" t="s">
        <v>97</v>
      </c>
      <c r="AG3" t="s">
        <v>95</v>
      </c>
      <c r="AH3" t="s">
        <v>96</v>
      </c>
      <c r="AI3" t="s">
        <v>97</v>
      </c>
      <c r="AJ3" t="s">
        <v>95</v>
      </c>
      <c r="AK3" t="s">
        <v>96</v>
      </c>
      <c r="AL3" t="s">
        <v>97</v>
      </c>
    </row>
    <row r="4" spans="1:38" x14ac:dyDescent="0.5">
      <c r="A4" t="s">
        <v>116</v>
      </c>
      <c r="B4" s="17">
        <v>0.86173184357541899</v>
      </c>
      <c r="C4" s="17">
        <v>0.82239273259412604</v>
      </c>
      <c r="D4" s="17">
        <v>0.87568833781754396</v>
      </c>
      <c r="E4" s="17">
        <v>0.91655027932960897</v>
      </c>
      <c r="F4" s="17">
        <v>0.88216763980205404</v>
      </c>
      <c r="G4" s="17">
        <v>0.93179049430953198</v>
      </c>
      <c r="H4" s="18">
        <v>0.88499828355647103</v>
      </c>
      <c r="I4" s="18">
        <v>0.86275063078460401</v>
      </c>
      <c r="J4" s="18">
        <v>0.90742524503737598</v>
      </c>
      <c r="K4" s="18">
        <v>0.93958118777892197</v>
      </c>
      <c r="L4" s="18">
        <v>0.92866077288657001</v>
      </c>
      <c r="M4" s="18">
        <v>0.95788336252721495</v>
      </c>
      <c r="N4" s="25">
        <v>0</v>
      </c>
      <c r="O4" s="25">
        <v>0</v>
      </c>
      <c r="P4" s="25">
        <v>0</v>
      </c>
      <c r="Q4" s="25">
        <v>0</v>
      </c>
      <c r="R4" s="25">
        <v>0</v>
      </c>
      <c r="S4" s="25">
        <v>0</v>
      </c>
      <c r="Z4" t="s">
        <v>10</v>
      </c>
      <c r="AA4" s="1">
        <v>0.630594522378089</v>
      </c>
      <c r="AB4" s="1">
        <v>0.60047530271484695</v>
      </c>
      <c r="AC4" s="1">
        <v>0.67073136936834499</v>
      </c>
      <c r="AD4" s="1">
        <v>0.74549098196392705</v>
      </c>
      <c r="AE4" s="1">
        <v>0.72484173435477295</v>
      </c>
      <c r="AF4" s="1">
        <v>0.78133598399531701</v>
      </c>
      <c r="AG4" s="1">
        <v>0.79480346435709504</v>
      </c>
      <c r="AH4" s="1">
        <v>0.78383795408563095</v>
      </c>
      <c r="AI4" s="1">
        <v>0.84015327203657497</v>
      </c>
      <c r="AJ4" s="1">
        <v>0.88274483677548299</v>
      </c>
      <c r="AK4" s="1">
        <v>0.87621064748816702</v>
      </c>
      <c r="AL4" s="1">
        <v>0.92070589303862005</v>
      </c>
    </row>
    <row r="5" spans="1:38" x14ac:dyDescent="0.5">
      <c r="A5" t="s">
        <v>117</v>
      </c>
      <c r="B5" s="14">
        <v>0.86927062574730896</v>
      </c>
      <c r="C5" s="14">
        <v>0.84095698290563503</v>
      </c>
      <c r="D5" s="14">
        <v>0.88913874763456302</v>
      </c>
      <c r="E5" s="14">
        <v>0.90952570745316796</v>
      </c>
      <c r="F5" s="14">
        <v>0.87982809070718704</v>
      </c>
      <c r="G5" s="14">
        <v>0.92737670279212403</v>
      </c>
      <c r="H5" s="15">
        <v>0.58547717842323599</v>
      </c>
      <c r="I5" s="15">
        <v>0.55323046188796499</v>
      </c>
      <c r="J5" s="15">
        <v>0.63106442283597297</v>
      </c>
      <c r="K5" s="15">
        <v>0.64564315352697099</v>
      </c>
      <c r="L5" s="15">
        <v>0.61220792961327097</v>
      </c>
      <c r="M5" s="15">
        <v>0.69395481980483997</v>
      </c>
      <c r="N5" s="25">
        <v>0</v>
      </c>
      <c r="O5" s="25">
        <v>0</v>
      </c>
      <c r="P5" s="25">
        <v>0</v>
      </c>
      <c r="Q5" s="25">
        <v>0</v>
      </c>
      <c r="R5" s="25">
        <v>0</v>
      </c>
      <c r="S5" s="25">
        <v>0</v>
      </c>
    </row>
    <row r="6" spans="1:38" x14ac:dyDescent="0.5">
      <c r="A6" t="s">
        <v>118</v>
      </c>
      <c r="B6" s="24">
        <v>0.432195571955719</v>
      </c>
      <c r="C6" s="24">
        <v>0.35089186544358197</v>
      </c>
      <c r="D6" s="24">
        <v>0.44379521056118898</v>
      </c>
      <c r="E6" s="24">
        <v>0.51983394833948304</v>
      </c>
      <c r="F6" s="24">
        <v>0.45477916756936798</v>
      </c>
      <c r="G6" s="24">
        <v>0.54500133745450996</v>
      </c>
      <c r="H6" s="25">
        <v>0.59982014388489202</v>
      </c>
      <c r="I6" s="25">
        <v>0.57414254133759102</v>
      </c>
      <c r="J6" s="25">
        <v>0.64760307820624996</v>
      </c>
      <c r="K6" s="25">
        <v>0.66996402877697803</v>
      </c>
      <c r="L6" s="25">
        <v>0.64214426244594502</v>
      </c>
      <c r="M6" s="25">
        <v>0.71650186676042404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</row>
    <row r="7" spans="1:38" x14ac:dyDescent="0.5">
      <c r="A7" t="s">
        <v>119</v>
      </c>
      <c r="B7" s="21">
        <v>0.45469100224143399</v>
      </c>
      <c r="C7" s="21">
        <v>0.37480777711976099</v>
      </c>
      <c r="D7" s="21">
        <v>0.47332770491752602</v>
      </c>
      <c r="E7" s="21">
        <v>0.57348703170028803</v>
      </c>
      <c r="F7" s="21">
        <v>0.49272124363821501</v>
      </c>
      <c r="G7" s="21">
        <v>0.58652239473841195</v>
      </c>
      <c r="H7" s="22">
        <v>0.64491421568627405</v>
      </c>
      <c r="I7" s="22">
        <v>0.61188887594625596</v>
      </c>
      <c r="J7" s="22">
        <v>0.69656483791649904</v>
      </c>
      <c r="K7" s="22">
        <v>0.74908088235294101</v>
      </c>
      <c r="L7" s="22">
        <v>0.73441061065866897</v>
      </c>
      <c r="M7" s="22">
        <v>0.79885794910626295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</row>
    <row r="8" spans="1:38" x14ac:dyDescent="0.35">
      <c r="A8" t="s">
        <v>120</v>
      </c>
      <c r="B8" s="1">
        <v>0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10">
        <v>0.81761841522797696</v>
      </c>
      <c r="I8" s="10">
        <v>0.79682511736063999</v>
      </c>
      <c r="J8" s="10">
        <v>0.851202119925068</v>
      </c>
      <c r="K8" s="10">
        <v>0.899070385126162</v>
      </c>
      <c r="L8" s="10">
        <v>0.88897576460655803</v>
      </c>
      <c r="M8" s="10">
        <v>0.92868989935153801</v>
      </c>
      <c r="N8" s="11">
        <v>0.637574644005512</v>
      </c>
      <c r="O8" s="11">
        <v>0.60303212623873803</v>
      </c>
      <c r="P8" s="11">
        <v>0.68090362365709201</v>
      </c>
      <c r="Q8" s="11">
        <v>0.74322462103812503</v>
      </c>
      <c r="R8" s="11">
        <v>0.72106116425815703</v>
      </c>
      <c r="S8" s="11">
        <v>0.78408726680309004</v>
      </c>
      <c r="T8" s="1"/>
      <c r="U8" s="1"/>
      <c r="V8" s="1"/>
      <c r="W8" s="1"/>
      <c r="X8" s="1"/>
      <c r="Y8" s="1"/>
    </row>
    <row r="9" spans="1:38" x14ac:dyDescent="0.35">
      <c r="A9" s="28" t="s">
        <v>187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0.35918706</v>
      </c>
      <c r="I9" s="32">
        <v>0.29806155000000001</v>
      </c>
      <c r="J9" s="32">
        <v>0.39948418000000002</v>
      </c>
      <c r="K9" s="32">
        <v>0.64330153000000001</v>
      </c>
      <c r="L9" s="32">
        <v>0.60448555999999998</v>
      </c>
      <c r="M9" s="32">
        <v>0.69165816999999996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</row>
    <row r="10" spans="1:38" x14ac:dyDescent="0.35">
      <c r="C10" s="1"/>
      <c r="D10" s="1"/>
      <c r="E10" s="1"/>
      <c r="F10" s="1"/>
      <c r="G10" s="1"/>
      <c r="H10" s="1"/>
    </row>
    <row r="11" spans="1:38" x14ac:dyDescent="0.35">
      <c r="A11" s="63" t="s">
        <v>0</v>
      </c>
      <c r="B11" s="63" t="s">
        <v>83</v>
      </c>
      <c r="C11" s="63" t="s">
        <v>93</v>
      </c>
      <c r="D11" s="63"/>
      <c r="E11" s="63"/>
      <c r="F11" s="63"/>
      <c r="G11" s="63"/>
      <c r="H11" s="63"/>
      <c r="I11" s="63" t="s">
        <v>91</v>
      </c>
      <c r="J11" s="63"/>
      <c r="K11" s="63"/>
      <c r="L11" s="63"/>
      <c r="M11" s="63"/>
      <c r="N11" s="63"/>
      <c r="O11" s="63" t="s">
        <v>92</v>
      </c>
      <c r="P11" s="63"/>
      <c r="Q11" s="63"/>
      <c r="R11" s="63"/>
      <c r="S11" s="63"/>
      <c r="T11" s="63"/>
    </row>
    <row r="12" spans="1:38" x14ac:dyDescent="0.35">
      <c r="A12" s="63"/>
      <c r="B12" s="63"/>
      <c r="C12" s="63" t="s">
        <v>85</v>
      </c>
      <c r="D12" s="63"/>
      <c r="E12" s="63"/>
      <c r="F12" s="63" t="s">
        <v>88</v>
      </c>
      <c r="G12" s="63"/>
      <c r="H12" s="63"/>
      <c r="I12" s="63" t="s">
        <v>85</v>
      </c>
      <c r="J12" s="63"/>
      <c r="K12" s="63"/>
      <c r="L12" s="63" t="s">
        <v>88</v>
      </c>
      <c r="M12" s="63"/>
      <c r="N12" s="63"/>
      <c r="O12" s="63" t="s">
        <v>85</v>
      </c>
      <c r="P12" s="63"/>
      <c r="Q12" s="63"/>
      <c r="R12" s="63" t="s">
        <v>88</v>
      </c>
      <c r="S12" s="63"/>
      <c r="T12" s="63"/>
    </row>
    <row r="13" spans="1:38" x14ac:dyDescent="0.35">
      <c r="A13" s="63"/>
      <c r="B13" s="63"/>
      <c r="C13" t="s">
        <v>95</v>
      </c>
      <c r="D13" t="s">
        <v>96</v>
      </c>
      <c r="E13" t="s">
        <v>97</v>
      </c>
      <c r="F13" t="s">
        <v>95</v>
      </c>
      <c r="G13" t="s">
        <v>96</v>
      </c>
      <c r="H13" t="s">
        <v>97</v>
      </c>
      <c r="I13" t="s">
        <v>95</v>
      </c>
      <c r="J13" t="s">
        <v>96</v>
      </c>
      <c r="K13" t="s">
        <v>97</v>
      </c>
      <c r="L13" t="s">
        <v>95</v>
      </c>
      <c r="M13" t="s">
        <v>96</v>
      </c>
      <c r="N13" t="s">
        <v>97</v>
      </c>
      <c r="O13" t="s">
        <v>95</v>
      </c>
      <c r="P13" t="s">
        <v>96</v>
      </c>
      <c r="Q13" t="s">
        <v>97</v>
      </c>
      <c r="R13" t="s">
        <v>95</v>
      </c>
      <c r="S13" t="s">
        <v>96</v>
      </c>
      <c r="T13" t="s">
        <v>97</v>
      </c>
    </row>
    <row r="14" spans="1:38" x14ac:dyDescent="0.5">
      <c r="A14" t="s">
        <v>12</v>
      </c>
      <c r="B14" t="s">
        <v>76</v>
      </c>
      <c r="C14" s="1">
        <v>0.85729729729729698</v>
      </c>
      <c r="D14" s="1">
        <v>0.79754977688822404</v>
      </c>
      <c r="E14" s="1">
        <v>0.87081150729799395</v>
      </c>
      <c r="F14" s="1">
        <v>0.91891891891891897</v>
      </c>
      <c r="G14" s="1">
        <v>0.86549350396461699</v>
      </c>
      <c r="H14" s="1">
        <v>0.93798345676015205</v>
      </c>
      <c r="I14" s="1">
        <v>0.92272727272727195</v>
      </c>
      <c r="J14" s="1">
        <v>0.89667849764244101</v>
      </c>
      <c r="K14" s="1">
        <v>0.94816610509811206</v>
      </c>
      <c r="L14" s="1">
        <v>0.964772727272727</v>
      </c>
      <c r="M14" s="1">
        <v>0.95034050125111602</v>
      </c>
      <c r="N14" s="1">
        <v>0.98485282647396499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</row>
    <row r="15" spans="1:38" x14ac:dyDescent="0.5">
      <c r="A15" t="s">
        <v>12</v>
      </c>
      <c r="B15" t="s">
        <v>77</v>
      </c>
      <c r="C15" s="1">
        <v>0.872744539411206</v>
      </c>
      <c r="D15" s="1">
        <v>0.84153452954385699</v>
      </c>
      <c r="E15" s="1">
        <v>0.90183137903151001</v>
      </c>
      <c r="F15" s="1">
        <v>0.92307692307692302</v>
      </c>
      <c r="G15" s="1">
        <v>0.90112461999958404</v>
      </c>
      <c r="H15" s="1">
        <v>0.94271042262350402</v>
      </c>
      <c r="I15" s="1">
        <v>0.85511363636363602</v>
      </c>
      <c r="J15" s="1">
        <v>0.83025824378757496</v>
      </c>
      <c r="K15" s="1">
        <v>0.88270163836118598</v>
      </c>
      <c r="L15" s="1">
        <v>0.92045454545454497</v>
      </c>
      <c r="M15" s="1">
        <v>0.90561919855315498</v>
      </c>
      <c r="N15" s="1">
        <v>0.94035283807451797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</row>
    <row r="16" spans="1:38" x14ac:dyDescent="0.5">
      <c r="A16" t="s">
        <v>11</v>
      </c>
      <c r="B16" t="s">
        <v>74</v>
      </c>
      <c r="C16" s="1">
        <v>0.83982202447163501</v>
      </c>
      <c r="D16" s="1">
        <v>0.79485642688343106</v>
      </c>
      <c r="E16" s="1">
        <v>0.86123132478532505</v>
      </c>
      <c r="F16" s="1">
        <v>0.88765294771968795</v>
      </c>
      <c r="G16" s="1">
        <v>0.84262894648953601</v>
      </c>
      <c r="H16" s="1">
        <v>0.90966960703616195</v>
      </c>
      <c r="I16" s="1">
        <v>0.5</v>
      </c>
      <c r="J16" s="1">
        <v>0.45995168824546101</v>
      </c>
      <c r="K16" s="1">
        <v>0.55333490816439002</v>
      </c>
      <c r="L16" s="1">
        <v>0.55125000000000002</v>
      </c>
      <c r="M16" s="1">
        <v>0.50242833317804003</v>
      </c>
      <c r="N16" s="1">
        <v>0.60325505300385296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</row>
    <row r="17" spans="1:33" x14ac:dyDescent="0.5">
      <c r="A17" t="s">
        <v>11</v>
      </c>
      <c r="B17" t="s">
        <v>75</v>
      </c>
      <c r="C17" s="1">
        <v>0.90563725490196001</v>
      </c>
      <c r="D17" s="1">
        <v>0.88063259464960197</v>
      </c>
      <c r="E17" s="1">
        <v>0.93311921916436502</v>
      </c>
      <c r="F17" s="1">
        <v>0.93995098039215597</v>
      </c>
      <c r="G17" s="1">
        <v>0.91542511322709696</v>
      </c>
      <c r="H17" s="1">
        <v>0.96202787545006196</v>
      </c>
      <c r="I17" s="1">
        <v>0.65370595382746</v>
      </c>
      <c r="J17" s="1">
        <v>0.62141131602318</v>
      </c>
      <c r="K17" s="1">
        <v>0.71516495302803396</v>
      </c>
      <c r="L17" s="1">
        <v>0.724179829890644</v>
      </c>
      <c r="M17" s="1">
        <v>0.69934492645843704</v>
      </c>
      <c r="N17" s="1">
        <v>0.79078623432662998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</row>
    <row r="18" spans="1:33" x14ac:dyDescent="0.5">
      <c r="A18" t="s">
        <v>14</v>
      </c>
      <c r="B18" t="s">
        <v>81</v>
      </c>
      <c r="C18" s="1">
        <v>0.43847874720357899</v>
      </c>
      <c r="D18" s="1">
        <v>0.34066473228292898</v>
      </c>
      <c r="E18" s="1">
        <v>0.45821115976781301</v>
      </c>
      <c r="F18" s="1">
        <v>0.50782997762863502</v>
      </c>
      <c r="G18" s="1">
        <v>0.41198176512311502</v>
      </c>
      <c r="H18" s="1">
        <v>0.53315576488522498</v>
      </c>
      <c r="I18" s="1">
        <v>0.53139013452914796</v>
      </c>
      <c r="J18" s="1">
        <v>0.49106976464128499</v>
      </c>
      <c r="K18" s="1">
        <v>0.57186284754819205</v>
      </c>
      <c r="L18" s="1">
        <v>0.60762331838564998</v>
      </c>
      <c r="M18" s="1">
        <v>0.56544441256135702</v>
      </c>
      <c r="N18" s="1">
        <v>0.64945374916625098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</row>
    <row r="19" spans="1:33" x14ac:dyDescent="0.35">
      <c r="A19" t="s">
        <v>14</v>
      </c>
      <c r="B19" t="s">
        <v>82</v>
      </c>
      <c r="C19" s="1">
        <v>0.42491467576791803</v>
      </c>
      <c r="D19" s="1">
        <v>0.32584944405563998</v>
      </c>
      <c r="E19" s="1">
        <v>0.44640630127657099</v>
      </c>
      <c r="F19" s="1">
        <v>0.54436860068259296</v>
      </c>
      <c r="G19" s="1">
        <v>0.46213381465700198</v>
      </c>
      <c r="H19" s="1">
        <v>0.57479547114402896</v>
      </c>
      <c r="I19" s="1">
        <v>0.68006700167504097</v>
      </c>
      <c r="J19" s="1">
        <v>0.64767782359196502</v>
      </c>
      <c r="K19" s="1">
        <v>0.72703744074316601</v>
      </c>
      <c r="L19" s="1">
        <v>0.73534338358458895</v>
      </c>
      <c r="M19" s="1">
        <v>0.70048134408100304</v>
      </c>
      <c r="N19" s="1">
        <v>0.78296483168464603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</row>
    <row r="20" spans="1:33" x14ac:dyDescent="0.35">
      <c r="A20" t="s">
        <v>13</v>
      </c>
      <c r="B20" t="s">
        <v>78</v>
      </c>
      <c r="C20" s="1">
        <v>0.51504424778761004</v>
      </c>
      <c r="D20" s="1">
        <v>0.39724695254644898</v>
      </c>
      <c r="E20" s="1">
        <v>0.553110885094105</v>
      </c>
      <c r="F20" s="1">
        <v>0.63185840707964602</v>
      </c>
      <c r="G20" s="1">
        <v>0.51625903941249696</v>
      </c>
      <c r="H20" s="1">
        <v>0.66256109333395097</v>
      </c>
      <c r="I20" s="1">
        <v>0.70847457627118604</v>
      </c>
      <c r="J20" s="1">
        <v>0.66123892726714495</v>
      </c>
      <c r="K20" s="1">
        <v>0.77402156184142601</v>
      </c>
      <c r="L20" s="1">
        <v>0.81694915254237199</v>
      </c>
      <c r="M20" s="1">
        <v>0.78317856704342304</v>
      </c>
      <c r="N20" s="1">
        <v>0.87208699046684901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</row>
    <row r="21" spans="1:33" x14ac:dyDescent="0.35">
      <c r="A21" t="s">
        <v>13</v>
      </c>
      <c r="B21" t="s">
        <v>79</v>
      </c>
      <c r="C21" s="1">
        <v>0.39597315436241598</v>
      </c>
      <c r="D21" s="1">
        <v>0.28893782505471199</v>
      </c>
      <c r="E21" s="1">
        <v>0.43445791953616397</v>
      </c>
      <c r="F21" s="1">
        <v>0.48322147651006703</v>
      </c>
      <c r="G21" s="1">
        <v>0.38218026201530397</v>
      </c>
      <c r="H21" s="1">
        <v>0.52202115793979498</v>
      </c>
      <c r="I21" s="1">
        <v>0.67699115044247704</v>
      </c>
      <c r="J21" s="1">
        <v>0.61352253512654698</v>
      </c>
      <c r="K21" s="1">
        <v>0.75815961882135896</v>
      </c>
      <c r="L21" s="1">
        <v>0.78097345132743301</v>
      </c>
      <c r="M21" s="1">
        <v>0.74569180477975205</v>
      </c>
      <c r="N21" s="1">
        <v>0.84005086777412596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</row>
    <row r="22" spans="1:33" x14ac:dyDescent="0.35">
      <c r="A22" t="s">
        <v>13</v>
      </c>
      <c r="B22" t="s">
        <v>80</v>
      </c>
      <c r="C22" s="1">
        <v>0.42705570291777101</v>
      </c>
      <c r="D22" s="1">
        <v>0.33463721418693199</v>
      </c>
      <c r="E22" s="1">
        <v>0.44794720463218701</v>
      </c>
      <c r="F22" s="1">
        <v>0.56233421750663104</v>
      </c>
      <c r="G22" s="1">
        <v>0.47018307741452797</v>
      </c>
      <c r="H22" s="1">
        <v>0.59158601614339201</v>
      </c>
      <c r="I22" s="1">
        <v>0.53142076502732205</v>
      </c>
      <c r="J22" s="1">
        <v>0.49654202585534402</v>
      </c>
      <c r="K22" s="1">
        <v>0.57225291032326397</v>
      </c>
      <c r="L22" s="1">
        <v>0.62841530054644801</v>
      </c>
      <c r="M22" s="1">
        <v>0.60251018954206503</v>
      </c>
      <c r="N22" s="1">
        <v>0.68352461424695199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</row>
    <row r="23" spans="1:33" x14ac:dyDescent="0.35">
      <c r="A23" t="s">
        <v>10</v>
      </c>
      <c r="B23" t="s">
        <v>72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6">
        <v>0.68271334792122496</v>
      </c>
      <c r="J23" s="6">
        <v>0.63633504520558304</v>
      </c>
      <c r="K23" s="6">
        <v>0.76505257645143698</v>
      </c>
      <c r="L23" s="6">
        <v>0.78993435448577598</v>
      </c>
      <c r="M23" s="6">
        <v>0.75230794200867301</v>
      </c>
      <c r="N23" s="6">
        <v>0.86424819770810701</v>
      </c>
      <c r="O23" s="1">
        <v>0.58169934640522802</v>
      </c>
      <c r="P23" s="1">
        <v>0.51608406685086705</v>
      </c>
      <c r="Q23" s="1">
        <v>0.65347333491783299</v>
      </c>
      <c r="R23" s="1">
        <v>0.72549019607843102</v>
      </c>
      <c r="S23" s="1">
        <v>0.67562502628101295</v>
      </c>
      <c r="T23" s="1">
        <v>0.77351484687526795</v>
      </c>
    </row>
    <row r="24" spans="1:33" x14ac:dyDescent="0.35">
      <c r="A24" t="s">
        <v>10</v>
      </c>
      <c r="B24" t="s">
        <v>73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8">
        <v>0.84386973180076597</v>
      </c>
      <c r="J24" s="8">
        <v>0.82359142795380402</v>
      </c>
      <c r="K24" s="8">
        <v>0.87460099965679805</v>
      </c>
      <c r="L24" s="8">
        <v>0.92337164750957801</v>
      </c>
      <c r="M24" s="8">
        <v>0.91006849262234002</v>
      </c>
      <c r="N24" s="8">
        <v>0.94696818150778395</v>
      </c>
      <c r="O24" s="9">
        <v>0.65221579961464304</v>
      </c>
      <c r="P24" s="9">
        <v>0.61148955438062902</v>
      </c>
      <c r="Q24" s="9">
        <v>0.69360020780739395</v>
      </c>
      <c r="R24" s="9">
        <v>0.75433526011560603</v>
      </c>
      <c r="S24" s="9">
        <v>0.72824311984059997</v>
      </c>
      <c r="T24" s="9">
        <v>0.79694721357409204</v>
      </c>
    </row>
    <row r="25" spans="1:33" s="34" customFormat="1" x14ac:dyDescent="0.35">
      <c r="A25" s="28" t="s">
        <v>185</v>
      </c>
      <c r="B25" s="28" t="s">
        <v>186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0.27358490566037702</v>
      </c>
      <c r="J25" s="32">
        <v>0.235523337004692</v>
      </c>
      <c r="K25" s="32">
        <v>0.32002204159287201</v>
      </c>
      <c r="L25" s="32">
        <v>0.56981132075471697</v>
      </c>
      <c r="M25" s="32">
        <v>0.52716356693259103</v>
      </c>
      <c r="N25" s="32">
        <v>0.62486348315292795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</row>
    <row r="26" spans="1:33" x14ac:dyDescent="0.35">
      <c r="A26" s="28" t="s">
        <v>185</v>
      </c>
      <c r="B26" s="28" t="s">
        <v>188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0.44461538461538402</v>
      </c>
      <c r="J26" s="32">
        <v>0.36108975538435401</v>
      </c>
      <c r="K26" s="32">
        <v>0.51084219060078495</v>
      </c>
      <c r="L26" s="32">
        <v>0.72923076923076902</v>
      </c>
      <c r="M26" s="32">
        <v>0.687685241987953</v>
      </c>
      <c r="N26" s="32">
        <v>0.78202006641734201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</row>
    <row r="30" spans="1:33" x14ac:dyDescent="0.35">
      <c r="E30" s="19" t="s">
        <v>163</v>
      </c>
      <c r="F30" s="19" t="s">
        <v>84</v>
      </c>
      <c r="G30" s="19" t="s">
        <v>164</v>
      </c>
      <c r="H30" s="19" t="s">
        <v>165</v>
      </c>
      <c r="I30" s="19" t="s">
        <v>166</v>
      </c>
      <c r="J30" s="19" t="s">
        <v>167</v>
      </c>
      <c r="K30" t="s">
        <v>69</v>
      </c>
      <c r="N30" s="19" t="s">
        <v>163</v>
      </c>
      <c r="O30" s="19" t="s">
        <v>84</v>
      </c>
      <c r="P30" s="19" t="s">
        <v>164</v>
      </c>
      <c r="Q30" s="19" t="s">
        <v>165</v>
      </c>
      <c r="R30" s="19" t="s">
        <v>166</v>
      </c>
      <c r="S30" s="19" t="s">
        <v>167</v>
      </c>
      <c r="T30" s="19" t="s">
        <v>69</v>
      </c>
      <c r="U30" s="19" t="s">
        <v>168</v>
      </c>
      <c r="V30" s="19" t="s">
        <v>169</v>
      </c>
      <c r="Y30" s="19" t="s">
        <v>0</v>
      </c>
      <c r="Z30" s="19" t="s">
        <v>84</v>
      </c>
      <c r="AA30" s="19" t="s">
        <v>164</v>
      </c>
      <c r="AB30" s="19" t="s">
        <v>165</v>
      </c>
      <c r="AC30" s="19" t="s">
        <v>166</v>
      </c>
      <c r="AD30" s="19" t="s">
        <v>167</v>
      </c>
      <c r="AE30" s="19" t="s">
        <v>69</v>
      </c>
      <c r="AF30" t="s">
        <v>168</v>
      </c>
      <c r="AG30" t="s">
        <v>169</v>
      </c>
    </row>
    <row r="31" spans="1:33" x14ac:dyDescent="0.35">
      <c r="E31" s="19" t="s">
        <v>73</v>
      </c>
      <c r="F31" s="19" t="s">
        <v>93</v>
      </c>
      <c r="G31" s="19">
        <v>0</v>
      </c>
      <c r="H31" s="19">
        <v>0</v>
      </c>
      <c r="I31" s="19">
        <v>0</v>
      </c>
      <c r="J31" s="19">
        <v>0</v>
      </c>
      <c r="K31">
        <f t="shared" ref="K31:K56" si="0">SUM(G31:J31)</f>
        <v>0</v>
      </c>
      <c r="N31" s="19" t="s">
        <v>76</v>
      </c>
      <c r="O31" s="19" t="s">
        <v>93</v>
      </c>
      <c r="P31" s="19">
        <v>373</v>
      </c>
      <c r="Q31" s="19">
        <v>97</v>
      </c>
      <c r="R31" s="19">
        <v>33</v>
      </c>
      <c r="S31" s="19">
        <v>39</v>
      </c>
      <c r="T31" s="19">
        <f t="shared" ref="T31:T56" si="1">SUM(P31:S31)</f>
        <v>542</v>
      </c>
      <c r="U31" s="19">
        <f t="shared" ref="U31:U39" si="2">(P31+Q31) / T31</f>
        <v>0.86715867158671589</v>
      </c>
      <c r="V31" s="19">
        <f t="shared" ref="V31:V39" si="3">(P31+Q31+R31)/T31</f>
        <v>0.9280442804428044</v>
      </c>
      <c r="Y31" t="s">
        <v>116</v>
      </c>
      <c r="Z31" s="19" t="s">
        <v>93</v>
      </c>
      <c r="AA31">
        <f>P31+P32</f>
        <v>830</v>
      </c>
      <c r="AB31" s="19">
        <f>Q31+Q32</f>
        <v>126</v>
      </c>
      <c r="AC31" s="19">
        <f>R31+R32</f>
        <v>63</v>
      </c>
      <c r="AD31" s="19">
        <f>S31+S32</f>
        <v>73</v>
      </c>
      <c r="AE31" s="19">
        <f>T31+T32</f>
        <v>1092</v>
      </c>
      <c r="AF31">
        <f>(AA31+AB31) / AE31</f>
        <v>0.87545787545787546</v>
      </c>
      <c r="AG31">
        <f>(AA31+AB31+AC31)/AE31</f>
        <v>0.93315018315018317</v>
      </c>
    </row>
    <row r="32" spans="1:33" x14ac:dyDescent="0.35">
      <c r="E32" s="19" t="s">
        <v>72</v>
      </c>
      <c r="F32" s="19" t="s">
        <v>93</v>
      </c>
      <c r="G32" s="19">
        <v>0</v>
      </c>
      <c r="H32" s="19">
        <v>0</v>
      </c>
      <c r="I32" s="19">
        <v>0</v>
      </c>
      <c r="J32" s="19">
        <v>0</v>
      </c>
      <c r="K32" s="19">
        <f t="shared" si="0"/>
        <v>0</v>
      </c>
      <c r="N32" s="19" t="s">
        <v>77</v>
      </c>
      <c r="O32" s="19" t="s">
        <v>93</v>
      </c>
      <c r="P32" s="19">
        <v>457</v>
      </c>
      <c r="Q32" s="19">
        <v>29</v>
      </c>
      <c r="R32" s="19">
        <v>30</v>
      </c>
      <c r="S32" s="19">
        <v>34</v>
      </c>
      <c r="T32" s="19">
        <f t="shared" si="1"/>
        <v>550</v>
      </c>
      <c r="U32" s="19">
        <f t="shared" si="2"/>
        <v>0.88363636363636366</v>
      </c>
      <c r="V32" s="19">
        <f t="shared" si="3"/>
        <v>0.93818181818181823</v>
      </c>
    </row>
    <row r="33" spans="5:33" x14ac:dyDescent="0.35">
      <c r="E33" s="19" t="s">
        <v>75</v>
      </c>
      <c r="F33" s="19" t="s">
        <v>93</v>
      </c>
      <c r="G33" s="19">
        <v>378</v>
      </c>
      <c r="H33" s="19">
        <v>13</v>
      </c>
      <c r="I33" s="19">
        <v>11</v>
      </c>
      <c r="J33" s="19">
        <v>26</v>
      </c>
      <c r="K33" s="19">
        <f t="shared" si="0"/>
        <v>428</v>
      </c>
      <c r="N33" s="19" t="s">
        <v>74</v>
      </c>
      <c r="O33" s="19" t="s">
        <v>93</v>
      </c>
      <c r="P33" s="19">
        <v>388</v>
      </c>
      <c r="Q33" s="19">
        <v>28</v>
      </c>
      <c r="R33" s="19">
        <v>30</v>
      </c>
      <c r="S33" s="19">
        <v>47</v>
      </c>
      <c r="T33" s="19">
        <f t="shared" si="1"/>
        <v>493</v>
      </c>
      <c r="U33" s="19">
        <f t="shared" si="2"/>
        <v>0.84381338742393508</v>
      </c>
      <c r="V33" s="19">
        <f t="shared" si="3"/>
        <v>0.90466531440162268</v>
      </c>
      <c r="Y33" t="s">
        <v>117</v>
      </c>
      <c r="Z33" s="19" t="s">
        <v>93</v>
      </c>
      <c r="AA33" s="19">
        <f>P33+P34</f>
        <v>766</v>
      </c>
      <c r="AB33" s="19">
        <f>Q33+Q34</f>
        <v>41</v>
      </c>
      <c r="AC33" s="19">
        <f>R33+R34</f>
        <v>41</v>
      </c>
      <c r="AD33" s="19">
        <f>S33+S34</f>
        <v>73</v>
      </c>
      <c r="AE33" s="19">
        <f>T33+T34</f>
        <v>921</v>
      </c>
      <c r="AF33" s="19">
        <f>(AA33+AB33) / AE33</f>
        <v>0.87622149837133545</v>
      </c>
      <c r="AG33" s="19">
        <f>(AA33+AB33+AC33)/AE33</f>
        <v>0.92073832790445165</v>
      </c>
    </row>
    <row r="34" spans="5:33" x14ac:dyDescent="0.35">
      <c r="E34" s="19" t="s">
        <v>81</v>
      </c>
      <c r="F34" s="19" t="s">
        <v>93</v>
      </c>
      <c r="G34" s="19">
        <v>171</v>
      </c>
      <c r="H34" s="19">
        <v>40</v>
      </c>
      <c r="I34" s="19">
        <v>38</v>
      </c>
      <c r="J34" s="19">
        <v>227</v>
      </c>
      <c r="K34" s="19">
        <f t="shared" si="0"/>
        <v>476</v>
      </c>
      <c r="N34" s="19" t="s">
        <v>75</v>
      </c>
      <c r="O34" s="19" t="s">
        <v>93</v>
      </c>
      <c r="P34" s="19">
        <v>378</v>
      </c>
      <c r="Q34" s="19">
        <v>13</v>
      </c>
      <c r="R34" s="19">
        <v>11</v>
      </c>
      <c r="S34" s="19">
        <v>26</v>
      </c>
      <c r="T34" s="19">
        <f t="shared" si="1"/>
        <v>428</v>
      </c>
      <c r="U34" s="19">
        <f t="shared" si="2"/>
        <v>0.91355140186915884</v>
      </c>
      <c r="V34" s="19">
        <f t="shared" si="3"/>
        <v>0.93925233644859818</v>
      </c>
    </row>
    <row r="35" spans="5:33" x14ac:dyDescent="0.35">
      <c r="E35" s="19" t="s">
        <v>78</v>
      </c>
      <c r="F35" s="19" t="s">
        <v>93</v>
      </c>
      <c r="G35" s="19">
        <v>125</v>
      </c>
      <c r="H35" s="19">
        <v>16</v>
      </c>
      <c r="I35" s="19">
        <v>42</v>
      </c>
      <c r="J35" s="19">
        <v>132</v>
      </c>
      <c r="K35" s="19">
        <f t="shared" si="0"/>
        <v>315</v>
      </c>
      <c r="N35" s="19" t="s">
        <v>81</v>
      </c>
      <c r="O35" s="19" t="s">
        <v>93</v>
      </c>
      <c r="P35" s="19">
        <v>171</v>
      </c>
      <c r="Q35" s="19">
        <v>40</v>
      </c>
      <c r="R35" s="19">
        <v>38</v>
      </c>
      <c r="S35" s="19">
        <v>227</v>
      </c>
      <c r="T35" s="19">
        <f t="shared" si="1"/>
        <v>476</v>
      </c>
      <c r="U35" s="19">
        <f t="shared" si="2"/>
        <v>0.44327731092436973</v>
      </c>
      <c r="V35" s="19">
        <f t="shared" si="3"/>
        <v>0.52310924369747902</v>
      </c>
      <c r="Y35" t="s">
        <v>118</v>
      </c>
      <c r="Z35" s="19" t="s">
        <v>93</v>
      </c>
      <c r="AA35" s="19">
        <f>P35+P36</f>
        <v>288</v>
      </c>
      <c r="AB35" s="19">
        <f>Q35+Q36</f>
        <v>57</v>
      </c>
      <c r="AC35" s="19">
        <f>R35+R36</f>
        <v>74</v>
      </c>
      <c r="AD35" s="19">
        <f>S35+S36</f>
        <v>373</v>
      </c>
      <c r="AE35" s="19">
        <f>T35+T36</f>
        <v>792</v>
      </c>
      <c r="AF35" s="19">
        <f>(AA35+AB35) / AE35</f>
        <v>0.43560606060606061</v>
      </c>
      <c r="AG35" s="19">
        <f>(AA35+AB35+AC35)/AE35</f>
        <v>0.52904040404040409</v>
      </c>
    </row>
    <row r="36" spans="5:33" x14ac:dyDescent="0.35">
      <c r="E36" s="19" t="s">
        <v>82</v>
      </c>
      <c r="F36" s="19" t="s">
        <v>93</v>
      </c>
      <c r="G36" s="19">
        <v>117</v>
      </c>
      <c r="H36" s="19">
        <v>17</v>
      </c>
      <c r="I36" s="19">
        <v>36</v>
      </c>
      <c r="J36" s="19">
        <v>146</v>
      </c>
      <c r="K36" s="19">
        <f t="shared" si="0"/>
        <v>316</v>
      </c>
      <c r="N36" s="19" t="s">
        <v>82</v>
      </c>
      <c r="O36" s="19" t="s">
        <v>93</v>
      </c>
      <c r="P36" s="19">
        <v>117</v>
      </c>
      <c r="Q36" s="19">
        <v>17</v>
      </c>
      <c r="R36" s="19">
        <v>36</v>
      </c>
      <c r="S36" s="19">
        <v>146</v>
      </c>
      <c r="T36" s="19">
        <f t="shared" si="1"/>
        <v>316</v>
      </c>
      <c r="U36" s="19">
        <f t="shared" si="2"/>
        <v>0.42405063291139239</v>
      </c>
      <c r="V36" s="19">
        <f t="shared" si="3"/>
        <v>0.53797468354430378</v>
      </c>
    </row>
    <row r="37" spans="5:33" x14ac:dyDescent="0.35">
      <c r="E37" s="19" t="s">
        <v>80</v>
      </c>
      <c r="F37" s="19" t="s">
        <v>93</v>
      </c>
      <c r="G37" s="19">
        <v>207</v>
      </c>
      <c r="H37" s="19">
        <v>19</v>
      </c>
      <c r="I37" s="19">
        <v>65</v>
      </c>
      <c r="J37" s="19">
        <v>205</v>
      </c>
      <c r="K37" s="19">
        <f t="shared" si="0"/>
        <v>496</v>
      </c>
      <c r="N37" s="19" t="s">
        <v>78</v>
      </c>
      <c r="O37" s="19" t="s">
        <v>93</v>
      </c>
      <c r="P37" s="19">
        <v>125</v>
      </c>
      <c r="Q37" s="19">
        <v>16</v>
      </c>
      <c r="R37" s="19">
        <v>42</v>
      </c>
      <c r="S37" s="19">
        <v>132</v>
      </c>
      <c r="T37" s="19">
        <f t="shared" si="1"/>
        <v>315</v>
      </c>
      <c r="U37" s="19">
        <f t="shared" si="2"/>
        <v>0.44761904761904764</v>
      </c>
      <c r="V37" s="19">
        <f t="shared" si="3"/>
        <v>0.580952380952381</v>
      </c>
      <c r="Y37" t="s">
        <v>119</v>
      </c>
      <c r="Z37" s="19" t="s">
        <v>93</v>
      </c>
      <c r="AA37" s="19">
        <f>P37+P38</f>
        <v>217</v>
      </c>
      <c r="AB37" s="19">
        <f>Q37+Q38</f>
        <v>32</v>
      </c>
      <c r="AC37" s="19">
        <f>R37+R38</f>
        <v>60</v>
      </c>
      <c r="AD37" s="19">
        <f>S37+S38</f>
        <v>282</v>
      </c>
      <c r="AE37" s="19">
        <f>T37+T38</f>
        <v>591</v>
      </c>
      <c r="AF37" s="19">
        <f>(AA37+AB37) / AE37</f>
        <v>0.42131979695431471</v>
      </c>
      <c r="AG37" s="19">
        <f>(AA37+AB37+AC37)/AE37</f>
        <v>0.52284263959390864</v>
      </c>
    </row>
    <row r="38" spans="5:33" x14ac:dyDescent="0.35">
      <c r="E38" s="19" t="s">
        <v>79</v>
      </c>
      <c r="F38" s="19" t="s">
        <v>93</v>
      </c>
      <c r="G38" s="19">
        <v>92</v>
      </c>
      <c r="H38" s="19">
        <v>16</v>
      </c>
      <c r="I38" s="19">
        <v>18</v>
      </c>
      <c r="J38" s="19">
        <v>150</v>
      </c>
      <c r="K38" s="19">
        <f t="shared" si="0"/>
        <v>276</v>
      </c>
      <c r="N38" s="19" t="s">
        <v>79</v>
      </c>
      <c r="O38" s="19" t="s">
        <v>93</v>
      </c>
      <c r="P38" s="19">
        <v>92</v>
      </c>
      <c r="Q38" s="19">
        <v>16</v>
      </c>
      <c r="R38" s="19">
        <v>18</v>
      </c>
      <c r="S38" s="19">
        <v>150</v>
      </c>
      <c r="T38" s="19">
        <f t="shared" si="1"/>
        <v>276</v>
      </c>
      <c r="U38" s="19">
        <f t="shared" si="2"/>
        <v>0.39130434782608697</v>
      </c>
      <c r="V38" s="19">
        <f t="shared" si="3"/>
        <v>0.45652173913043476</v>
      </c>
    </row>
    <row r="39" spans="5:33" x14ac:dyDescent="0.35">
      <c r="E39" s="19" t="s">
        <v>77</v>
      </c>
      <c r="F39" s="19" t="s">
        <v>93</v>
      </c>
      <c r="G39" s="19">
        <v>457</v>
      </c>
      <c r="H39" s="19">
        <v>29</v>
      </c>
      <c r="I39" s="19">
        <v>30</v>
      </c>
      <c r="J39" s="19">
        <v>34</v>
      </c>
      <c r="K39" s="19">
        <f t="shared" si="0"/>
        <v>550</v>
      </c>
      <c r="N39" s="19" t="s">
        <v>80</v>
      </c>
      <c r="O39" s="19" t="s">
        <v>93</v>
      </c>
      <c r="P39" s="19">
        <v>207</v>
      </c>
      <c r="Q39" s="19">
        <v>19</v>
      </c>
      <c r="R39" s="19">
        <v>65</v>
      </c>
      <c r="S39" s="19">
        <v>205</v>
      </c>
      <c r="T39" s="19">
        <f t="shared" si="1"/>
        <v>496</v>
      </c>
      <c r="U39" s="19">
        <f t="shared" si="2"/>
        <v>0.45564516129032256</v>
      </c>
      <c r="V39" s="19">
        <f t="shared" si="3"/>
        <v>0.58669354838709675</v>
      </c>
    </row>
    <row r="40" spans="5:33" x14ac:dyDescent="0.35">
      <c r="E40" s="19" t="s">
        <v>76</v>
      </c>
      <c r="F40" s="19" t="s">
        <v>93</v>
      </c>
      <c r="G40" s="19">
        <v>373</v>
      </c>
      <c r="H40" s="19">
        <v>97</v>
      </c>
      <c r="I40" s="19">
        <v>33</v>
      </c>
      <c r="J40" s="19">
        <v>39</v>
      </c>
      <c r="K40" s="19">
        <f t="shared" si="0"/>
        <v>542</v>
      </c>
      <c r="N40" s="19" t="s">
        <v>72</v>
      </c>
      <c r="O40" s="19" t="s">
        <v>93</v>
      </c>
      <c r="P40" s="19">
        <v>0</v>
      </c>
      <c r="Q40" s="19">
        <v>0</v>
      </c>
      <c r="R40" s="19">
        <v>0</v>
      </c>
      <c r="S40" s="19">
        <v>0</v>
      </c>
      <c r="T40" s="19">
        <f t="shared" si="1"/>
        <v>0</v>
      </c>
      <c r="U40" s="19"/>
      <c r="V40" s="19"/>
      <c r="Y40" s="19" t="s">
        <v>116</v>
      </c>
      <c r="Z40" s="19" t="s">
        <v>91</v>
      </c>
      <c r="AA40" s="19">
        <f>P42+P43</f>
        <v>852</v>
      </c>
      <c r="AB40" s="19">
        <f>Q42+Q43</f>
        <v>99</v>
      </c>
      <c r="AC40" s="19">
        <f>R42+R43</f>
        <v>53</v>
      </c>
      <c r="AD40" s="19">
        <f>S42+S43</f>
        <v>54</v>
      </c>
      <c r="AE40" s="19">
        <f>T42+T43</f>
        <v>1058</v>
      </c>
      <c r="AF40" s="19">
        <f>(AA40+AB40) / AE40</f>
        <v>0.89886578449905485</v>
      </c>
      <c r="AG40" s="19">
        <f>(AA40+AB40+AC40)/AE40</f>
        <v>0.94896030245746688</v>
      </c>
    </row>
    <row r="41" spans="5:33" x14ac:dyDescent="0.35">
      <c r="E41" s="19" t="s">
        <v>74</v>
      </c>
      <c r="F41" s="19" t="s">
        <v>93</v>
      </c>
      <c r="G41" s="19">
        <v>388</v>
      </c>
      <c r="H41" s="19">
        <v>28</v>
      </c>
      <c r="I41" s="19">
        <v>30</v>
      </c>
      <c r="J41" s="19">
        <v>47</v>
      </c>
      <c r="K41" s="19">
        <f t="shared" si="0"/>
        <v>493</v>
      </c>
      <c r="N41" s="19" t="s">
        <v>73</v>
      </c>
      <c r="O41" s="19" t="s">
        <v>93</v>
      </c>
      <c r="P41" s="19">
        <v>0</v>
      </c>
      <c r="Q41" s="19">
        <v>0</v>
      </c>
      <c r="R41" s="19">
        <v>0</v>
      </c>
      <c r="S41" s="19">
        <v>0</v>
      </c>
      <c r="T41" s="19">
        <f t="shared" si="1"/>
        <v>0</v>
      </c>
      <c r="Y41" s="19"/>
    </row>
    <row r="42" spans="5:33" x14ac:dyDescent="0.35">
      <c r="E42" s="19" t="s">
        <v>73</v>
      </c>
      <c r="F42" s="19" t="s">
        <v>91</v>
      </c>
      <c r="G42" s="19">
        <v>272</v>
      </c>
      <c r="H42" s="19">
        <v>37</v>
      </c>
      <c r="I42" s="19">
        <v>31</v>
      </c>
      <c r="J42" s="19">
        <v>28</v>
      </c>
      <c r="K42" s="19">
        <f t="shared" si="0"/>
        <v>368</v>
      </c>
      <c r="N42" s="19" t="s">
        <v>76</v>
      </c>
      <c r="O42" s="19" t="s">
        <v>91</v>
      </c>
      <c r="P42" s="19">
        <v>408</v>
      </c>
      <c r="Q42" s="19">
        <v>73</v>
      </c>
      <c r="R42" s="19">
        <v>22</v>
      </c>
      <c r="S42" s="19">
        <v>15</v>
      </c>
      <c r="T42" s="19">
        <f t="shared" si="1"/>
        <v>518</v>
      </c>
      <c r="U42" s="19">
        <f t="shared" ref="U42:U52" si="4">(P42+Q42) / T42</f>
        <v>0.9285714285714286</v>
      </c>
      <c r="V42" s="19">
        <f t="shared" ref="V42:V52" si="5">(P42+Q42+R42)/T42</f>
        <v>0.97104247104247099</v>
      </c>
      <c r="Y42" s="19" t="s">
        <v>117</v>
      </c>
      <c r="Z42" s="19" t="s">
        <v>91</v>
      </c>
      <c r="AA42" s="19">
        <f>P44+P45</f>
        <v>465</v>
      </c>
      <c r="AB42" s="19">
        <f>Q44+Q45</f>
        <v>19</v>
      </c>
      <c r="AC42" s="19">
        <f>R44+R45</f>
        <v>53</v>
      </c>
      <c r="AD42" s="19">
        <f>S44+S45</f>
        <v>318</v>
      </c>
      <c r="AE42" s="19">
        <f>T44+T45</f>
        <v>855</v>
      </c>
      <c r="AF42" s="19">
        <f>(AA42+AB42) / AE42</f>
        <v>0.56608187134502919</v>
      </c>
      <c r="AG42" s="19">
        <f>(AA42+AB42+AC42)/AE42</f>
        <v>0.62807017543859645</v>
      </c>
    </row>
    <row r="43" spans="5:33" x14ac:dyDescent="0.35">
      <c r="E43" s="19" t="s">
        <v>72</v>
      </c>
      <c r="F43" s="19" t="s">
        <v>91</v>
      </c>
      <c r="G43" s="19">
        <v>267</v>
      </c>
      <c r="H43" s="19">
        <v>45</v>
      </c>
      <c r="I43" s="19">
        <v>49</v>
      </c>
      <c r="J43" s="19">
        <v>96</v>
      </c>
      <c r="K43" s="19">
        <f t="shared" si="0"/>
        <v>457</v>
      </c>
      <c r="N43" s="19" t="s">
        <v>77</v>
      </c>
      <c r="O43" s="19" t="s">
        <v>91</v>
      </c>
      <c r="P43" s="19">
        <v>444</v>
      </c>
      <c r="Q43" s="19">
        <v>26</v>
      </c>
      <c r="R43" s="19">
        <v>31</v>
      </c>
      <c r="S43" s="19">
        <v>39</v>
      </c>
      <c r="T43" s="19">
        <f t="shared" si="1"/>
        <v>540</v>
      </c>
      <c r="U43" s="19">
        <f t="shared" si="4"/>
        <v>0.87037037037037035</v>
      </c>
      <c r="V43" s="19">
        <f t="shared" si="5"/>
        <v>0.92777777777777781</v>
      </c>
      <c r="Y43" s="19"/>
    </row>
    <row r="44" spans="5:33" x14ac:dyDescent="0.35">
      <c r="E44" s="19" t="s">
        <v>75</v>
      </c>
      <c r="F44" s="19" t="s">
        <v>91</v>
      </c>
      <c r="G44" s="19">
        <v>273</v>
      </c>
      <c r="H44" s="19">
        <v>3</v>
      </c>
      <c r="I44" s="19">
        <v>28</v>
      </c>
      <c r="J44" s="19">
        <v>128</v>
      </c>
      <c r="K44" s="19">
        <f t="shared" si="0"/>
        <v>432</v>
      </c>
      <c r="N44" s="19" t="s">
        <v>74</v>
      </c>
      <c r="O44" s="19" t="s">
        <v>91</v>
      </c>
      <c r="P44" s="19">
        <v>192</v>
      </c>
      <c r="Q44" s="19">
        <v>16</v>
      </c>
      <c r="R44" s="19">
        <v>25</v>
      </c>
      <c r="S44" s="19">
        <v>190</v>
      </c>
      <c r="T44" s="19">
        <f t="shared" si="1"/>
        <v>423</v>
      </c>
      <c r="U44" s="19">
        <f t="shared" si="4"/>
        <v>0.49172576832151299</v>
      </c>
      <c r="V44" s="19">
        <f t="shared" si="5"/>
        <v>0.55082742316784872</v>
      </c>
      <c r="Y44" s="19" t="s">
        <v>118</v>
      </c>
      <c r="Z44" s="19" t="s">
        <v>91</v>
      </c>
      <c r="AA44" s="19">
        <f>P46+P47</f>
        <v>426</v>
      </c>
      <c r="AB44" s="19">
        <f>Q46+Q47</f>
        <v>50</v>
      </c>
      <c r="AC44" s="19">
        <f>R46+R47</f>
        <v>46</v>
      </c>
      <c r="AD44" s="19">
        <f>S46+S47</f>
        <v>282</v>
      </c>
      <c r="AE44" s="19">
        <f>T46+T47</f>
        <v>804</v>
      </c>
      <c r="AF44" s="19">
        <f>(AA44+AB44) / AE44</f>
        <v>0.59203980099502485</v>
      </c>
      <c r="AG44" s="19">
        <f>(AA44+AB44+AC44)/AE44</f>
        <v>0.64925373134328357</v>
      </c>
    </row>
    <row r="45" spans="5:33" x14ac:dyDescent="0.35">
      <c r="E45" s="19" t="s">
        <v>81</v>
      </c>
      <c r="F45" s="19" t="s">
        <v>91</v>
      </c>
      <c r="G45" s="19">
        <v>231</v>
      </c>
      <c r="H45" s="19">
        <v>30</v>
      </c>
      <c r="I45" s="19">
        <v>33</v>
      </c>
      <c r="J45" s="19">
        <v>183</v>
      </c>
      <c r="K45" s="19">
        <f t="shared" si="0"/>
        <v>477</v>
      </c>
      <c r="N45" s="19" t="s">
        <v>75</v>
      </c>
      <c r="O45" s="19" t="s">
        <v>91</v>
      </c>
      <c r="P45" s="19">
        <v>273</v>
      </c>
      <c r="Q45" s="19">
        <v>3</v>
      </c>
      <c r="R45" s="19">
        <v>28</v>
      </c>
      <c r="S45" s="19">
        <v>128</v>
      </c>
      <c r="T45" s="19">
        <f t="shared" si="1"/>
        <v>432</v>
      </c>
      <c r="U45" s="19">
        <f t="shared" si="4"/>
        <v>0.63888888888888884</v>
      </c>
      <c r="V45" s="19">
        <f t="shared" si="5"/>
        <v>0.70370370370370372</v>
      </c>
      <c r="Y45" s="19"/>
    </row>
    <row r="46" spans="5:33" x14ac:dyDescent="0.35">
      <c r="E46" s="19" t="s">
        <v>78</v>
      </c>
      <c r="F46" s="19" t="s">
        <v>91</v>
      </c>
      <c r="G46" s="19">
        <v>221</v>
      </c>
      <c r="H46" s="19">
        <v>13</v>
      </c>
      <c r="I46" s="19">
        <v>36</v>
      </c>
      <c r="J46" s="19">
        <v>62</v>
      </c>
      <c r="K46" s="19">
        <f t="shared" si="0"/>
        <v>332</v>
      </c>
      <c r="N46" s="19" t="s">
        <v>81</v>
      </c>
      <c r="O46" s="19" t="s">
        <v>91</v>
      </c>
      <c r="P46" s="19">
        <v>231</v>
      </c>
      <c r="Q46" s="19">
        <v>30</v>
      </c>
      <c r="R46" s="19">
        <v>33</v>
      </c>
      <c r="S46" s="19">
        <v>183</v>
      </c>
      <c r="T46" s="19">
        <f t="shared" si="1"/>
        <v>477</v>
      </c>
      <c r="U46" s="19">
        <f t="shared" si="4"/>
        <v>0.54716981132075471</v>
      </c>
      <c r="V46" s="19">
        <f t="shared" si="5"/>
        <v>0.61635220125786161</v>
      </c>
      <c r="Y46" s="19" t="s">
        <v>119</v>
      </c>
      <c r="Z46" s="19" t="s">
        <v>91</v>
      </c>
      <c r="AA46" s="19">
        <f>P48+P49</f>
        <v>391</v>
      </c>
      <c r="AB46" s="19">
        <f>Q48+Q49</f>
        <v>28</v>
      </c>
      <c r="AC46" s="19">
        <f>R48+R49</f>
        <v>61</v>
      </c>
      <c r="AD46" s="19">
        <f>S48+S49</f>
        <v>129</v>
      </c>
      <c r="AE46" s="19">
        <f>T48+T49</f>
        <v>609</v>
      </c>
      <c r="AF46" s="19">
        <f>(AA46+AB46) / AE46</f>
        <v>0.68801313628899841</v>
      </c>
      <c r="AG46" s="19">
        <f>(AA46+AB46+AC46)/AE46</f>
        <v>0.78817733990147787</v>
      </c>
    </row>
    <row r="47" spans="5:33" x14ac:dyDescent="0.35">
      <c r="E47" s="19" t="s">
        <v>82</v>
      </c>
      <c r="F47" s="19" t="s">
        <v>91</v>
      </c>
      <c r="G47" s="19">
        <v>195</v>
      </c>
      <c r="H47" s="19">
        <v>20</v>
      </c>
      <c r="I47" s="19">
        <v>13</v>
      </c>
      <c r="J47" s="19">
        <v>99</v>
      </c>
      <c r="K47" s="19">
        <f t="shared" si="0"/>
        <v>327</v>
      </c>
      <c r="N47" s="19" t="s">
        <v>82</v>
      </c>
      <c r="O47" s="19" t="s">
        <v>91</v>
      </c>
      <c r="P47" s="19">
        <v>195</v>
      </c>
      <c r="Q47" s="19">
        <v>20</v>
      </c>
      <c r="R47" s="19">
        <v>13</v>
      </c>
      <c r="S47" s="19">
        <v>99</v>
      </c>
      <c r="T47" s="19">
        <f t="shared" si="1"/>
        <v>327</v>
      </c>
      <c r="U47" s="19">
        <f t="shared" si="4"/>
        <v>0.65749235474006118</v>
      </c>
      <c r="V47" s="19">
        <f t="shared" si="5"/>
        <v>0.69724770642201839</v>
      </c>
      <c r="AA47" s="19"/>
    </row>
    <row r="48" spans="5:33" x14ac:dyDescent="0.35">
      <c r="E48" s="19" t="s">
        <v>80</v>
      </c>
      <c r="F48" s="19" t="s">
        <v>91</v>
      </c>
      <c r="G48" s="19">
        <v>226</v>
      </c>
      <c r="H48" s="19">
        <v>21</v>
      </c>
      <c r="I48" s="19">
        <v>42</v>
      </c>
      <c r="J48" s="19">
        <v>180</v>
      </c>
      <c r="K48" s="19">
        <f t="shared" si="0"/>
        <v>469</v>
      </c>
      <c r="N48" s="19" t="s">
        <v>78</v>
      </c>
      <c r="O48" s="19" t="s">
        <v>91</v>
      </c>
      <c r="P48" s="19">
        <v>221</v>
      </c>
      <c r="Q48" s="19">
        <v>13</v>
      </c>
      <c r="R48" s="19">
        <v>36</v>
      </c>
      <c r="S48" s="19">
        <v>62</v>
      </c>
      <c r="T48" s="19">
        <f t="shared" si="1"/>
        <v>332</v>
      </c>
      <c r="U48" s="19">
        <f t="shared" si="4"/>
        <v>0.70481927710843373</v>
      </c>
      <c r="V48" s="19">
        <f t="shared" si="5"/>
        <v>0.81325301204819278</v>
      </c>
      <c r="Y48" s="19" t="s">
        <v>120</v>
      </c>
      <c r="Z48" s="19" t="s">
        <v>91</v>
      </c>
      <c r="AA48" s="19">
        <f>P51+P52</f>
        <v>539</v>
      </c>
      <c r="AB48" s="19">
        <f>Q51+Q52</f>
        <v>82</v>
      </c>
      <c r="AC48" s="19">
        <f>R51+R52</f>
        <v>80</v>
      </c>
      <c r="AD48" s="19">
        <f>S51+S52</f>
        <v>124</v>
      </c>
      <c r="AE48" s="19">
        <f>T51+T52</f>
        <v>825</v>
      </c>
      <c r="AF48" s="19">
        <f>(AA48+AB48) / AE48</f>
        <v>0.75272727272727269</v>
      </c>
      <c r="AG48" s="19">
        <f>(AA48+AB48+AC48)/AE48</f>
        <v>0.84969696969696973</v>
      </c>
    </row>
    <row r="49" spans="5:33 16384:16384" x14ac:dyDescent="0.35">
      <c r="E49" s="19" t="s">
        <v>79</v>
      </c>
      <c r="F49" s="19" t="s">
        <v>91</v>
      </c>
      <c r="G49" s="19">
        <v>170</v>
      </c>
      <c r="H49" s="19">
        <v>15</v>
      </c>
      <c r="I49" s="19">
        <v>25</v>
      </c>
      <c r="J49" s="19">
        <v>67</v>
      </c>
      <c r="K49" s="19">
        <f t="shared" si="0"/>
        <v>277</v>
      </c>
      <c r="N49" s="19" t="s">
        <v>79</v>
      </c>
      <c r="O49" s="19" t="s">
        <v>91</v>
      </c>
      <c r="P49" s="19">
        <v>170</v>
      </c>
      <c r="Q49" s="19">
        <v>15</v>
      </c>
      <c r="R49" s="19">
        <v>25</v>
      </c>
      <c r="S49" s="19">
        <v>67</v>
      </c>
      <c r="T49" s="19">
        <f t="shared" si="1"/>
        <v>277</v>
      </c>
      <c r="U49" s="19">
        <f t="shared" si="4"/>
        <v>0.66787003610108309</v>
      </c>
      <c r="V49" s="19">
        <f t="shared" si="5"/>
        <v>0.75812274368231047</v>
      </c>
    </row>
    <row r="50" spans="5:33 16384:16384" x14ac:dyDescent="0.35">
      <c r="E50" s="19" t="s">
        <v>77</v>
      </c>
      <c r="F50" s="19" t="s">
        <v>91</v>
      </c>
      <c r="G50" s="19">
        <v>444</v>
      </c>
      <c r="H50" s="19">
        <v>26</v>
      </c>
      <c r="I50" s="19">
        <v>31</v>
      </c>
      <c r="J50" s="19">
        <v>39</v>
      </c>
      <c r="K50" s="19">
        <f t="shared" si="0"/>
        <v>540</v>
      </c>
      <c r="N50" s="19" t="s">
        <v>80</v>
      </c>
      <c r="O50" s="19" t="s">
        <v>91</v>
      </c>
      <c r="P50" s="19">
        <v>226</v>
      </c>
      <c r="Q50" s="19">
        <v>21</v>
      </c>
      <c r="R50" s="19">
        <v>42</v>
      </c>
      <c r="S50" s="19">
        <v>180</v>
      </c>
      <c r="T50" s="19">
        <f t="shared" si="1"/>
        <v>469</v>
      </c>
      <c r="U50" s="19">
        <f t="shared" si="4"/>
        <v>0.5266524520255863</v>
      </c>
      <c r="V50" s="19">
        <f t="shared" si="5"/>
        <v>0.61620469083155649</v>
      </c>
      <c r="Y50" s="44" t="s">
        <v>187</v>
      </c>
      <c r="Z50" s="44" t="s">
        <v>91</v>
      </c>
      <c r="AA50" s="44">
        <f>P53+P54</f>
        <v>457</v>
      </c>
      <c r="AB50" s="44">
        <f>Q53+Q54</f>
        <v>122</v>
      </c>
      <c r="AC50" s="44">
        <f>R53+R54</f>
        <v>499</v>
      </c>
      <c r="AD50" s="44">
        <f>S53+S54</f>
        <v>632</v>
      </c>
      <c r="AE50" s="44">
        <f>T53+T54</f>
        <v>1710</v>
      </c>
      <c r="AF50" s="44">
        <f>(AA50+AB50) / AE50</f>
        <v>0.33859649122807017</v>
      </c>
      <c r="AG50" s="44">
        <f>(AA50+AB50+AC50)/AE50</f>
        <v>0.6304093567251462</v>
      </c>
    </row>
    <row r="51" spans="5:33 16384:16384" x14ac:dyDescent="0.35">
      <c r="E51" s="19" t="s">
        <v>76</v>
      </c>
      <c r="F51" s="19" t="s">
        <v>91</v>
      </c>
      <c r="G51" s="19">
        <v>408</v>
      </c>
      <c r="H51" s="19">
        <v>73</v>
      </c>
      <c r="I51" s="19">
        <v>22</v>
      </c>
      <c r="J51" s="19">
        <v>15</v>
      </c>
      <c r="K51" s="19">
        <f t="shared" si="0"/>
        <v>518</v>
      </c>
      <c r="N51" s="19" t="s">
        <v>72</v>
      </c>
      <c r="O51" s="19" t="s">
        <v>91</v>
      </c>
      <c r="P51" s="19">
        <v>267</v>
      </c>
      <c r="Q51" s="19">
        <v>45</v>
      </c>
      <c r="R51" s="19">
        <v>49</v>
      </c>
      <c r="S51" s="19">
        <v>96</v>
      </c>
      <c r="T51" s="19">
        <f t="shared" si="1"/>
        <v>457</v>
      </c>
      <c r="U51" s="19">
        <f t="shared" si="4"/>
        <v>0.6827133479212254</v>
      </c>
      <c r="V51" s="19">
        <f t="shared" si="5"/>
        <v>0.78993435448577676</v>
      </c>
    </row>
    <row r="52" spans="5:33 16384:16384" x14ac:dyDescent="0.35">
      <c r="E52" s="19" t="s">
        <v>74</v>
      </c>
      <c r="F52" s="19" t="s">
        <v>91</v>
      </c>
      <c r="G52" s="19">
        <v>192</v>
      </c>
      <c r="H52" s="19">
        <v>16</v>
      </c>
      <c r="I52" s="19">
        <v>25</v>
      </c>
      <c r="J52" s="19">
        <v>190</v>
      </c>
      <c r="K52" s="19">
        <f t="shared" si="0"/>
        <v>423</v>
      </c>
      <c r="N52" s="19" t="s">
        <v>73</v>
      </c>
      <c r="O52" s="19" t="s">
        <v>91</v>
      </c>
      <c r="P52" s="19">
        <v>272</v>
      </c>
      <c r="Q52" s="19">
        <v>37</v>
      </c>
      <c r="R52" s="19">
        <v>31</v>
      </c>
      <c r="S52" s="19">
        <v>28</v>
      </c>
      <c r="T52" s="19">
        <f t="shared" si="1"/>
        <v>368</v>
      </c>
      <c r="U52" s="19">
        <f t="shared" si="4"/>
        <v>0.83967391304347827</v>
      </c>
      <c r="V52" s="19">
        <f t="shared" si="5"/>
        <v>0.92391304347826086</v>
      </c>
      <c r="Y52" s="19"/>
    </row>
    <row r="53" spans="5:33 16384:16384" x14ac:dyDescent="0.35">
      <c r="E53" s="28" t="s">
        <v>186</v>
      </c>
      <c r="F53" s="28" t="s">
        <v>91</v>
      </c>
      <c r="G53" s="28">
        <v>288</v>
      </c>
      <c r="H53" s="28">
        <v>2</v>
      </c>
      <c r="I53" s="28">
        <v>314</v>
      </c>
      <c r="J53" s="28">
        <v>456</v>
      </c>
      <c r="K53" s="28">
        <f t="shared" si="0"/>
        <v>1060</v>
      </c>
      <c r="N53" s="28" t="s">
        <v>186</v>
      </c>
      <c r="O53" s="28" t="s">
        <v>91</v>
      </c>
      <c r="P53" s="28">
        <v>288</v>
      </c>
      <c r="Q53" s="28">
        <v>2</v>
      </c>
      <c r="R53" s="28">
        <v>314</v>
      </c>
      <c r="S53" s="28">
        <v>456</v>
      </c>
      <c r="T53" s="28">
        <f t="shared" si="1"/>
        <v>1060</v>
      </c>
      <c r="U53" s="28">
        <f t="shared" ref="U53:U54" si="6">(P53+Q53) / T53</f>
        <v>0.27358490566037735</v>
      </c>
      <c r="V53" s="28">
        <f t="shared" ref="V53:V54" si="7">(P53+Q53+R53)/T53</f>
        <v>0.56981132075471697</v>
      </c>
      <c r="Y53" s="19" t="s">
        <v>120</v>
      </c>
      <c r="Z53" s="19" t="s">
        <v>92</v>
      </c>
      <c r="AA53" s="19">
        <f>P55+P56</f>
        <v>424</v>
      </c>
      <c r="AB53" s="19">
        <f>Q55+Q56</f>
        <v>66</v>
      </c>
      <c r="AC53" s="19">
        <f>R55+R56</f>
        <v>114</v>
      </c>
      <c r="AD53" s="19">
        <f>S55+S56</f>
        <v>203</v>
      </c>
      <c r="AE53" s="19">
        <f>T55+T56</f>
        <v>807</v>
      </c>
      <c r="AF53" s="19">
        <f>(AA53+AB53) / AE53</f>
        <v>0.60718711276332094</v>
      </c>
      <c r="AG53" s="19">
        <f>(AA53+AB53+AC53)/AE53</f>
        <v>0.74845105328376704</v>
      </c>
    </row>
    <row r="54" spans="5:33 16384:16384" s="44" customFormat="1" x14ac:dyDescent="0.35">
      <c r="E54" s="28" t="s">
        <v>188</v>
      </c>
      <c r="F54" s="28" t="s">
        <v>91</v>
      </c>
      <c r="G54" s="28">
        <v>169</v>
      </c>
      <c r="H54" s="28">
        <v>120</v>
      </c>
      <c r="I54" s="28">
        <v>185</v>
      </c>
      <c r="J54" s="28">
        <v>176</v>
      </c>
      <c r="K54" s="28">
        <f t="shared" si="0"/>
        <v>650</v>
      </c>
      <c r="N54" s="28" t="s">
        <v>188</v>
      </c>
      <c r="O54" s="28" t="s">
        <v>91</v>
      </c>
      <c r="P54" s="28">
        <v>169</v>
      </c>
      <c r="Q54" s="28">
        <v>120</v>
      </c>
      <c r="R54" s="28">
        <v>185</v>
      </c>
      <c r="S54" s="28">
        <v>176</v>
      </c>
      <c r="T54" s="28">
        <f t="shared" si="1"/>
        <v>650</v>
      </c>
      <c r="U54" s="28">
        <f t="shared" si="6"/>
        <v>0.44461538461538463</v>
      </c>
      <c r="V54" s="28">
        <f t="shared" si="7"/>
        <v>0.72923076923076924</v>
      </c>
      <c r="Y54"/>
      <c r="Z54"/>
      <c r="AA54"/>
      <c r="AB54"/>
      <c r="AC54"/>
      <c r="AD54"/>
      <c r="AE54"/>
      <c r="AF54"/>
      <c r="AG54"/>
    </row>
    <row r="55" spans="5:33 16384:16384" x14ac:dyDescent="0.35">
      <c r="E55" s="19" t="s">
        <v>73</v>
      </c>
      <c r="F55" s="19" t="s">
        <v>92</v>
      </c>
      <c r="G55" s="19">
        <v>205</v>
      </c>
      <c r="H55" s="19">
        <v>28</v>
      </c>
      <c r="I55" s="19">
        <v>48</v>
      </c>
      <c r="J55" s="19">
        <v>77</v>
      </c>
      <c r="K55" s="19">
        <f t="shared" si="0"/>
        <v>358</v>
      </c>
      <c r="N55" s="19" t="s">
        <v>72</v>
      </c>
      <c r="O55" s="19" t="s">
        <v>92</v>
      </c>
      <c r="P55" s="19">
        <v>219</v>
      </c>
      <c r="Q55" s="19">
        <v>38</v>
      </c>
      <c r="R55" s="19">
        <v>66</v>
      </c>
      <c r="S55" s="19">
        <v>126</v>
      </c>
      <c r="T55" s="19">
        <f t="shared" si="1"/>
        <v>449</v>
      </c>
      <c r="U55" s="19">
        <f>(P55+Q55) / T55</f>
        <v>0.57238307349665929</v>
      </c>
      <c r="V55" s="19">
        <f>(P55+Q55+R55)/T55</f>
        <v>0.71937639198218262</v>
      </c>
    </row>
    <row r="56" spans="5:33 16384:16384" x14ac:dyDescent="0.35">
      <c r="E56" s="19" t="s">
        <v>72</v>
      </c>
      <c r="F56" s="19" t="s">
        <v>92</v>
      </c>
      <c r="G56" s="19">
        <v>219</v>
      </c>
      <c r="H56" s="19">
        <v>38</v>
      </c>
      <c r="I56" s="19">
        <v>66</v>
      </c>
      <c r="J56" s="19">
        <v>126</v>
      </c>
      <c r="K56" s="19">
        <f t="shared" si="0"/>
        <v>449</v>
      </c>
      <c r="N56" s="19" t="s">
        <v>73</v>
      </c>
      <c r="O56" s="19" t="s">
        <v>92</v>
      </c>
      <c r="P56" s="19">
        <v>205</v>
      </c>
      <c r="Q56" s="19">
        <v>28</v>
      </c>
      <c r="R56" s="19">
        <v>48</v>
      </c>
      <c r="S56" s="19">
        <v>77</v>
      </c>
      <c r="T56" s="19">
        <f t="shared" si="1"/>
        <v>358</v>
      </c>
      <c r="U56" s="44">
        <f>(P56+Q56) / T56</f>
        <v>0.65083798882681565</v>
      </c>
      <c r="V56" s="44">
        <f>(P56+Q56+R56)/T56</f>
        <v>0.78491620111731841</v>
      </c>
    </row>
    <row r="57" spans="5:33 16384:16384" x14ac:dyDescent="0.35">
      <c r="E57" s="19"/>
      <c r="F57" s="19"/>
      <c r="G57" s="19"/>
      <c r="H57" s="19"/>
      <c r="I57" s="19"/>
      <c r="J57" s="19"/>
      <c r="K57" s="19"/>
    </row>
    <row r="58" spans="5:33 16384:16384" x14ac:dyDescent="0.35">
      <c r="E58" s="19"/>
      <c r="F58" s="19"/>
      <c r="G58" s="19"/>
      <c r="H58" s="19"/>
      <c r="I58" s="19"/>
      <c r="J58" s="19"/>
      <c r="K58" s="19"/>
      <c r="XFD58" s="19">
        <f>XEV58+XEV59</f>
        <v>0</v>
      </c>
    </row>
    <row r="59" spans="5:33 16384:16384" x14ac:dyDescent="0.35">
      <c r="E59" s="19"/>
      <c r="F59" s="19"/>
      <c r="G59" s="19"/>
      <c r="H59" s="19"/>
      <c r="I59" s="19"/>
      <c r="J59" s="19"/>
      <c r="K59" s="19"/>
    </row>
    <row r="60" spans="5:33 16384:16384" x14ac:dyDescent="0.35">
      <c r="E60" s="19"/>
      <c r="F60" s="19"/>
      <c r="G60" s="19"/>
      <c r="H60" s="19"/>
      <c r="I60" s="19"/>
      <c r="J60" s="19"/>
      <c r="K60" s="19"/>
    </row>
    <row r="61" spans="5:33 16384:16384" x14ac:dyDescent="0.35">
      <c r="E61" s="19"/>
      <c r="F61" s="19"/>
      <c r="G61" s="19"/>
      <c r="H61" s="19"/>
      <c r="I61" s="19"/>
      <c r="J61" s="19"/>
      <c r="K61" s="19"/>
    </row>
    <row r="62" spans="5:33 16384:16384" x14ac:dyDescent="0.35">
      <c r="E62" s="19"/>
      <c r="F62" s="19"/>
      <c r="G62" s="19"/>
      <c r="H62" s="19"/>
      <c r="I62" s="19"/>
      <c r="J62" s="19"/>
      <c r="K62" s="19"/>
      <c r="N62" s="33"/>
      <c r="O62" s="33"/>
      <c r="P62" s="33"/>
      <c r="Q62" s="33"/>
    </row>
    <row r="63" spans="5:33 16384:16384" x14ac:dyDescent="0.35">
      <c r="E63" s="19"/>
      <c r="F63" s="19"/>
      <c r="G63" s="19"/>
      <c r="H63" s="19"/>
      <c r="I63" s="19"/>
      <c r="J63" s="19"/>
      <c r="K63" s="19"/>
      <c r="XFD63" s="19">
        <f>XEV63+XEV64</f>
        <v>0</v>
      </c>
    </row>
    <row r="64" spans="5:33 16384:16384" x14ac:dyDescent="0.35">
      <c r="E64" s="19"/>
      <c r="F64" s="19"/>
      <c r="G64" s="19"/>
      <c r="H64" s="19"/>
      <c r="I64" s="19"/>
      <c r="J64" s="19"/>
      <c r="K64" s="19"/>
    </row>
    <row r="65" spans="4:13" x14ac:dyDescent="0.35">
      <c r="E65" s="19"/>
      <c r="F65" s="19"/>
      <c r="G65" s="19"/>
      <c r="H65" s="19"/>
      <c r="I65" s="19"/>
      <c r="J65" s="19"/>
      <c r="K65" s="19"/>
    </row>
    <row r="66" spans="4:13" x14ac:dyDescent="0.35">
      <c r="G66" s="19"/>
      <c r="H66" s="19"/>
      <c r="I66" s="19"/>
      <c r="J66" s="19"/>
    </row>
    <row r="67" spans="4:13" x14ac:dyDescent="0.35">
      <c r="E67" s="19"/>
      <c r="F67" s="19"/>
      <c r="G67" s="19"/>
      <c r="H67" s="19"/>
      <c r="I67" s="19"/>
      <c r="J67" s="19"/>
    </row>
    <row r="68" spans="4:13" x14ac:dyDescent="0.35">
      <c r="E68" s="19"/>
      <c r="F68" s="19"/>
      <c r="G68" s="19"/>
      <c r="H68" s="19"/>
      <c r="I68" s="19"/>
      <c r="J68" s="19"/>
    </row>
    <row r="69" spans="4:13" x14ac:dyDescent="0.35">
      <c r="E69" s="19"/>
      <c r="F69" s="19"/>
      <c r="G69" s="19"/>
      <c r="H69" s="19"/>
      <c r="I69" s="19"/>
      <c r="J69" s="19"/>
    </row>
    <row r="70" spans="4:13" x14ac:dyDescent="0.35">
      <c r="D70" s="33"/>
      <c r="E70" s="19"/>
      <c r="F70" s="19"/>
      <c r="G70" s="19"/>
      <c r="H70" s="19"/>
      <c r="I70" s="19"/>
      <c r="J70" s="19"/>
      <c r="L70" s="33"/>
      <c r="M70" s="33"/>
    </row>
    <row r="71" spans="4:13" x14ac:dyDescent="0.35">
      <c r="E71" s="33"/>
      <c r="F71" s="33"/>
      <c r="G71" s="33"/>
      <c r="H71" s="33"/>
      <c r="I71" s="33"/>
      <c r="J71" s="33"/>
      <c r="K71" s="33"/>
    </row>
    <row r="72" spans="4:13" x14ac:dyDescent="0.35">
      <c r="E72" s="19"/>
      <c r="F72" s="19"/>
      <c r="G72" s="19"/>
      <c r="H72" s="19"/>
      <c r="I72" s="19"/>
      <c r="J72" s="19"/>
    </row>
    <row r="73" spans="4:13" x14ac:dyDescent="0.35">
      <c r="E73" s="19"/>
      <c r="F73" s="19"/>
      <c r="G73" s="19"/>
      <c r="H73" s="19"/>
      <c r="I73" s="19"/>
      <c r="J73" s="19"/>
    </row>
    <row r="74" spans="4:13" x14ac:dyDescent="0.35">
      <c r="E74" s="19"/>
      <c r="F74" s="19"/>
      <c r="G74" s="19"/>
      <c r="H74" s="19"/>
      <c r="I74" s="19"/>
      <c r="J74" s="19"/>
    </row>
    <row r="75" spans="4:13" x14ac:dyDescent="0.35">
      <c r="E75" s="19"/>
      <c r="F75" s="19"/>
      <c r="G75" s="19"/>
      <c r="H75" s="19"/>
      <c r="I75" s="19"/>
      <c r="J75" s="19"/>
    </row>
    <row r="76" spans="4:13" x14ac:dyDescent="0.35">
      <c r="E76" s="19"/>
      <c r="F76" s="19"/>
      <c r="G76" s="19"/>
      <c r="H76" s="19"/>
      <c r="I76" s="19"/>
      <c r="J76" s="19"/>
    </row>
    <row r="77" spans="4:13" x14ac:dyDescent="0.35">
      <c r="E77" s="19"/>
      <c r="F77" s="19"/>
      <c r="G77" s="19"/>
      <c r="H77" s="19"/>
      <c r="I77" s="19"/>
      <c r="J77" s="19"/>
    </row>
    <row r="78" spans="4:13" x14ac:dyDescent="0.35">
      <c r="E78" s="19"/>
      <c r="F78" s="19"/>
      <c r="G78" s="19"/>
      <c r="H78" s="19"/>
      <c r="I78" s="19"/>
      <c r="J78" s="19"/>
    </row>
    <row r="79" spans="4:13" x14ac:dyDescent="0.35">
      <c r="E79" s="19"/>
      <c r="F79" s="19"/>
      <c r="G79" s="19"/>
      <c r="H79" s="19"/>
      <c r="I79" s="19"/>
      <c r="J79" s="19"/>
    </row>
    <row r="80" spans="4:13" x14ac:dyDescent="0.35">
      <c r="E80" s="19"/>
      <c r="F80" s="19"/>
      <c r="G80" s="19"/>
      <c r="H80" s="19"/>
      <c r="I80" s="19"/>
      <c r="J80" s="19"/>
    </row>
    <row r="81" spans="5:10" x14ac:dyDescent="0.35">
      <c r="E81" s="19"/>
      <c r="F81" s="19"/>
      <c r="G81" s="19"/>
      <c r="H81" s="19"/>
      <c r="I81" s="19"/>
      <c r="J81" s="19"/>
    </row>
    <row r="82" spans="5:10" x14ac:dyDescent="0.35">
      <c r="E82" s="19"/>
      <c r="F82" s="19"/>
      <c r="G82" s="19"/>
      <c r="H82" s="19"/>
      <c r="I82" s="19"/>
      <c r="J82" s="19"/>
    </row>
    <row r="83" spans="5:10" x14ac:dyDescent="0.35">
      <c r="E83" s="19"/>
      <c r="F83" s="19"/>
      <c r="G83" s="19"/>
      <c r="H83" s="19"/>
      <c r="I83" s="19"/>
      <c r="J83" s="19"/>
    </row>
    <row r="84" spans="5:10" x14ac:dyDescent="0.35">
      <c r="E84" s="19"/>
      <c r="F84" s="19"/>
      <c r="G84" s="19"/>
      <c r="H84" s="19"/>
      <c r="I84" s="19"/>
      <c r="J84" s="19"/>
    </row>
    <row r="85" spans="5:10" x14ac:dyDescent="0.35">
      <c r="E85" s="19"/>
      <c r="F85" s="19"/>
      <c r="G85" s="19"/>
      <c r="H85" s="19"/>
      <c r="I85" s="19"/>
      <c r="J85" s="19"/>
    </row>
    <row r="86" spans="5:10" x14ac:dyDescent="0.35">
      <c r="E86" s="19"/>
      <c r="F86" s="19"/>
      <c r="G86" s="19"/>
      <c r="H86" s="19"/>
      <c r="I86" s="19"/>
      <c r="J86" s="19"/>
    </row>
    <row r="87" spans="5:10" x14ac:dyDescent="0.35">
      <c r="E87" s="19"/>
      <c r="F87" s="19"/>
      <c r="G87" s="19"/>
      <c r="H87" s="19"/>
      <c r="I87" s="19"/>
      <c r="J87" s="19"/>
    </row>
    <row r="88" spans="5:10" x14ac:dyDescent="0.35">
      <c r="E88" s="19"/>
      <c r="F88" s="19"/>
      <c r="G88" s="19"/>
      <c r="H88" s="19"/>
      <c r="I88" s="19"/>
      <c r="J88" s="19"/>
    </row>
    <row r="89" spans="5:10" x14ac:dyDescent="0.35">
      <c r="E89" s="19"/>
      <c r="F89" s="19"/>
      <c r="G89" s="19"/>
      <c r="H89" s="19"/>
      <c r="I89" s="19"/>
      <c r="J89" s="19"/>
    </row>
    <row r="90" spans="5:10" x14ac:dyDescent="0.35">
      <c r="E90" s="19"/>
      <c r="F90" s="19"/>
      <c r="G90" s="19"/>
      <c r="H90" s="19"/>
      <c r="I90" s="19"/>
      <c r="J90" s="19"/>
    </row>
    <row r="91" spans="5:10" x14ac:dyDescent="0.35">
      <c r="E91" s="19"/>
      <c r="F91" s="19"/>
      <c r="G91" s="19"/>
      <c r="H91" s="19"/>
      <c r="I91" s="19"/>
      <c r="J91" s="19"/>
    </row>
    <row r="92" spans="5:10" x14ac:dyDescent="0.35">
      <c r="E92" s="19"/>
      <c r="F92" s="19"/>
      <c r="G92" s="19"/>
      <c r="H92" s="19"/>
      <c r="I92" s="19"/>
      <c r="J92" s="19"/>
    </row>
    <row r="93" spans="5:10" x14ac:dyDescent="0.35">
      <c r="E93" s="19"/>
      <c r="F93" s="19"/>
      <c r="G93" s="19"/>
      <c r="H93" s="19"/>
      <c r="I93" s="19"/>
      <c r="J93" s="19"/>
    </row>
    <row r="94" spans="5:10" x14ac:dyDescent="0.35">
      <c r="E94" s="19"/>
      <c r="F94" s="19"/>
      <c r="G94" s="19"/>
      <c r="H94" s="19"/>
      <c r="I94" s="19"/>
      <c r="J94" s="19"/>
    </row>
    <row r="95" spans="5:10" x14ac:dyDescent="0.35">
      <c r="E95" s="19"/>
      <c r="F95" s="19"/>
      <c r="G95" s="19"/>
      <c r="H95" s="19"/>
      <c r="I95" s="19"/>
      <c r="J95" s="19"/>
    </row>
    <row r="96" spans="5:10" x14ac:dyDescent="0.35">
      <c r="E96" s="19"/>
      <c r="F96" s="19"/>
      <c r="G96" s="19"/>
      <c r="H96" s="19"/>
      <c r="I96" s="19"/>
      <c r="J96" s="19"/>
    </row>
    <row r="97" spans="5:10" x14ac:dyDescent="0.35">
      <c r="E97" s="19"/>
      <c r="F97" s="19"/>
      <c r="G97" s="19"/>
      <c r="H97" s="19"/>
      <c r="I97" s="19"/>
      <c r="J97" s="19"/>
    </row>
    <row r="98" spans="5:10" x14ac:dyDescent="0.35">
      <c r="E98" s="19"/>
      <c r="F98" s="19"/>
      <c r="G98" s="19"/>
      <c r="H98" s="19"/>
      <c r="I98" s="19"/>
      <c r="J98" s="19"/>
    </row>
    <row r="99" spans="5:10" x14ac:dyDescent="0.35">
      <c r="E99" s="19"/>
      <c r="F99" s="19"/>
      <c r="G99" s="19"/>
      <c r="H99" s="19"/>
      <c r="I99" s="19"/>
      <c r="J99" s="19"/>
    </row>
    <row r="100" spans="5:10" x14ac:dyDescent="0.35">
      <c r="E100" s="19"/>
      <c r="F100" s="19"/>
      <c r="G100" s="19"/>
      <c r="H100" s="19"/>
      <c r="I100" s="19"/>
      <c r="J100" s="19"/>
    </row>
    <row r="101" spans="5:10" x14ac:dyDescent="0.35">
      <c r="E101" s="19"/>
      <c r="F101" s="19"/>
      <c r="G101" s="19"/>
      <c r="H101" s="19"/>
      <c r="I101" s="19"/>
      <c r="J101" s="19"/>
    </row>
    <row r="102" spans="5:10" x14ac:dyDescent="0.35">
      <c r="E102" s="19"/>
      <c r="F102" s="19"/>
      <c r="G102" s="19"/>
      <c r="H102" s="19"/>
      <c r="I102" s="19"/>
      <c r="J102" s="19"/>
    </row>
    <row r="103" spans="5:10" x14ac:dyDescent="0.35">
      <c r="E103" s="19"/>
      <c r="F103" s="19"/>
      <c r="G103" s="19"/>
      <c r="H103" s="19"/>
      <c r="I103" s="19"/>
      <c r="J103" s="19"/>
    </row>
    <row r="104" spans="5:10" x14ac:dyDescent="0.35">
      <c r="E104" s="19"/>
      <c r="F104" s="19"/>
      <c r="G104" s="19"/>
      <c r="H104" s="19"/>
      <c r="I104" s="19"/>
      <c r="J104" s="19"/>
    </row>
    <row r="105" spans="5:10" x14ac:dyDescent="0.35">
      <c r="E105" s="19"/>
      <c r="F105" s="19"/>
      <c r="G105" s="19"/>
      <c r="H105" s="19"/>
      <c r="I105" s="19"/>
      <c r="J105" s="19"/>
    </row>
    <row r="106" spans="5:10" x14ac:dyDescent="0.35">
      <c r="E106" s="19"/>
      <c r="F106" s="19"/>
      <c r="G106" s="19"/>
      <c r="H106" s="19"/>
      <c r="I106" s="19"/>
      <c r="J106" s="19"/>
    </row>
    <row r="107" spans="5:10" x14ac:dyDescent="0.35">
      <c r="E107" s="19"/>
      <c r="F107" s="19"/>
      <c r="G107" s="19"/>
      <c r="H107" s="19"/>
      <c r="I107" s="19"/>
      <c r="J107" s="19"/>
    </row>
    <row r="108" spans="5:10" x14ac:dyDescent="0.35">
      <c r="E108" s="19"/>
      <c r="F108" s="19"/>
      <c r="G108" s="19"/>
      <c r="H108" s="19"/>
      <c r="I108" s="19"/>
      <c r="J108" s="19"/>
    </row>
    <row r="109" spans="5:10" x14ac:dyDescent="0.35">
      <c r="E109" s="19"/>
      <c r="F109" s="19"/>
      <c r="G109" s="19"/>
      <c r="H109" s="19"/>
      <c r="I109" s="19"/>
      <c r="J109" s="19"/>
    </row>
    <row r="110" spans="5:10" x14ac:dyDescent="0.35">
      <c r="E110" s="19"/>
      <c r="F110" s="19"/>
      <c r="G110" s="19"/>
      <c r="H110" s="19"/>
      <c r="I110" s="19"/>
      <c r="J110" s="19"/>
    </row>
    <row r="111" spans="5:10" x14ac:dyDescent="0.35">
      <c r="E111" s="19"/>
      <c r="F111" s="19"/>
      <c r="G111" s="19"/>
      <c r="H111" s="19"/>
      <c r="I111" s="19"/>
      <c r="J111" s="19"/>
    </row>
    <row r="112" spans="5:10" x14ac:dyDescent="0.35">
      <c r="E112" s="19"/>
      <c r="F112" s="19"/>
      <c r="G112" s="19"/>
      <c r="H112" s="19"/>
      <c r="I112" s="19"/>
      <c r="J112" s="19"/>
    </row>
    <row r="113" spans="5:10" x14ac:dyDescent="0.35">
      <c r="E113" s="19"/>
      <c r="F113" s="19"/>
      <c r="G113" s="19"/>
      <c r="H113" s="19"/>
      <c r="I113" s="19"/>
      <c r="J113" s="19"/>
    </row>
    <row r="114" spans="5:10" x14ac:dyDescent="0.35">
      <c r="E114" s="19"/>
      <c r="F114" s="19"/>
      <c r="G114" s="19"/>
      <c r="H114" s="19"/>
      <c r="I114" s="19"/>
      <c r="J114" s="19"/>
    </row>
    <row r="115" spans="5:10" x14ac:dyDescent="0.35">
      <c r="E115" s="19"/>
      <c r="F115" s="19"/>
      <c r="G115" s="19"/>
      <c r="H115" s="19"/>
      <c r="I115" s="19"/>
      <c r="J115" s="19"/>
    </row>
    <row r="116" spans="5:10" x14ac:dyDescent="0.35">
      <c r="E116" s="19"/>
      <c r="F116" s="19"/>
      <c r="G116" s="19"/>
      <c r="H116" s="19"/>
      <c r="I116" s="19"/>
      <c r="J116" s="19"/>
    </row>
    <row r="117" spans="5:10" x14ac:dyDescent="0.35">
      <c r="E117" s="19"/>
      <c r="F117" s="19"/>
      <c r="G117" s="19"/>
      <c r="H117" s="19"/>
      <c r="I117" s="19"/>
      <c r="J117" s="19"/>
    </row>
    <row r="118" spans="5:10" x14ac:dyDescent="0.35">
      <c r="E118" s="19"/>
      <c r="F118" s="19"/>
      <c r="G118" s="19"/>
      <c r="H118" s="19"/>
      <c r="I118" s="19"/>
      <c r="J118" s="19"/>
    </row>
    <row r="119" spans="5:10" x14ac:dyDescent="0.35">
      <c r="E119" s="19"/>
      <c r="F119" s="19"/>
      <c r="G119" s="19"/>
      <c r="H119" s="19"/>
      <c r="I119" s="19"/>
      <c r="J119" s="19"/>
    </row>
    <row r="120" spans="5:10" x14ac:dyDescent="0.35">
      <c r="E120" s="19"/>
      <c r="F120" s="19"/>
      <c r="G120" s="19"/>
      <c r="H120" s="19"/>
      <c r="I120" s="19"/>
      <c r="J120" s="19"/>
    </row>
    <row r="121" spans="5:10" x14ac:dyDescent="0.35">
      <c r="E121" s="19"/>
      <c r="F121" s="19"/>
      <c r="G121" s="19"/>
      <c r="H121" s="19"/>
      <c r="I121" s="19"/>
      <c r="J121" s="19"/>
    </row>
    <row r="122" spans="5:10" x14ac:dyDescent="0.35">
      <c r="E122" s="19"/>
      <c r="F122" s="19"/>
      <c r="G122" s="19"/>
      <c r="H122" s="19"/>
      <c r="I122" s="19"/>
      <c r="J122" s="19"/>
    </row>
    <row r="123" spans="5:10" x14ac:dyDescent="0.35">
      <c r="E123" s="19"/>
      <c r="F123" s="19"/>
      <c r="G123" s="19"/>
      <c r="H123" s="19"/>
      <c r="I123" s="19"/>
      <c r="J123" s="19"/>
    </row>
    <row r="124" spans="5:10" x14ac:dyDescent="0.35">
      <c r="E124" s="19"/>
      <c r="F124" s="19"/>
      <c r="G124" s="19"/>
      <c r="H124" s="19"/>
      <c r="I124" s="19"/>
      <c r="J124" s="19"/>
    </row>
    <row r="125" spans="5:10" x14ac:dyDescent="0.35">
      <c r="E125" s="19"/>
      <c r="F125" s="19"/>
      <c r="G125" s="19"/>
      <c r="H125" s="19"/>
      <c r="I125" s="19"/>
      <c r="J125" s="19"/>
    </row>
    <row r="126" spans="5:10" x14ac:dyDescent="0.35">
      <c r="E126" s="19"/>
      <c r="F126" s="19"/>
      <c r="G126" s="19"/>
      <c r="H126" s="19"/>
      <c r="I126" s="19"/>
      <c r="J126" s="19"/>
    </row>
    <row r="127" spans="5:10" x14ac:dyDescent="0.35">
      <c r="E127" s="19"/>
      <c r="F127" s="19"/>
      <c r="G127" s="19"/>
      <c r="H127" s="19"/>
      <c r="I127" s="19"/>
      <c r="J127" s="19"/>
    </row>
    <row r="128" spans="5:10" x14ac:dyDescent="0.35">
      <c r="E128" s="19"/>
      <c r="F128" s="19"/>
      <c r="G128" s="19"/>
      <c r="H128" s="19"/>
      <c r="I128" s="19"/>
      <c r="J128" s="19"/>
    </row>
    <row r="129" spans="5:10" x14ac:dyDescent="0.35">
      <c r="E129" s="19"/>
      <c r="F129" s="19"/>
      <c r="G129" s="19"/>
      <c r="H129" s="19"/>
      <c r="I129" s="19"/>
      <c r="J129" s="19"/>
    </row>
    <row r="130" spans="5:10" x14ac:dyDescent="0.35">
      <c r="E130" s="19"/>
      <c r="F130" s="19"/>
      <c r="G130" s="19"/>
      <c r="H130" s="19"/>
      <c r="I130" s="19"/>
      <c r="J130" s="19"/>
    </row>
    <row r="131" spans="5:10" x14ac:dyDescent="0.35">
      <c r="E131" s="19"/>
      <c r="F131" s="19"/>
      <c r="G131" s="19"/>
      <c r="H131" s="19"/>
      <c r="I131" s="19"/>
      <c r="J131" s="19"/>
    </row>
    <row r="132" spans="5:10" x14ac:dyDescent="0.35">
      <c r="E132" s="19"/>
      <c r="F132" s="19"/>
      <c r="G132" s="19"/>
      <c r="H132" s="19"/>
      <c r="I132" s="19"/>
      <c r="J132" s="19"/>
    </row>
    <row r="133" spans="5:10" x14ac:dyDescent="0.35">
      <c r="E133" s="19"/>
      <c r="F133" s="19"/>
      <c r="G133" s="19"/>
      <c r="H133" s="19"/>
      <c r="I133" s="19"/>
      <c r="J133" s="19"/>
    </row>
    <row r="134" spans="5:10" x14ac:dyDescent="0.35">
      <c r="E134" s="19"/>
      <c r="F134" s="19"/>
      <c r="G134" s="19"/>
      <c r="H134" s="19"/>
      <c r="I134" s="19"/>
      <c r="J134" s="19"/>
    </row>
    <row r="135" spans="5:10" x14ac:dyDescent="0.35">
      <c r="E135" s="19"/>
      <c r="F135" s="19"/>
      <c r="G135" s="19"/>
      <c r="H135" s="19"/>
      <c r="I135" s="19"/>
      <c r="J135" s="19"/>
    </row>
    <row r="136" spans="5:10" x14ac:dyDescent="0.35">
      <c r="E136" s="19"/>
      <c r="F136" s="19"/>
      <c r="G136" s="19"/>
      <c r="H136" s="19"/>
      <c r="I136" s="19"/>
      <c r="J136" s="19"/>
    </row>
    <row r="137" spans="5:10" x14ac:dyDescent="0.35">
      <c r="E137" s="19"/>
      <c r="F137" s="19"/>
      <c r="G137" s="19"/>
      <c r="H137" s="19"/>
      <c r="I137" s="19"/>
      <c r="J137" s="19"/>
    </row>
    <row r="138" spans="5:10" x14ac:dyDescent="0.35">
      <c r="E138" s="19"/>
      <c r="F138" s="19"/>
      <c r="G138" s="19"/>
      <c r="H138" s="19"/>
      <c r="I138" s="19"/>
      <c r="J138" s="19"/>
    </row>
    <row r="139" spans="5:10" x14ac:dyDescent="0.35">
      <c r="E139" s="19"/>
      <c r="F139" s="19"/>
      <c r="G139" s="19"/>
      <c r="H139" s="19"/>
      <c r="I139" s="19"/>
      <c r="J139" s="19"/>
    </row>
    <row r="140" spans="5:10" x14ac:dyDescent="0.35">
      <c r="E140" s="19"/>
      <c r="F140" s="19"/>
      <c r="G140" s="19"/>
      <c r="H140" s="19"/>
      <c r="I140" s="19"/>
      <c r="J140" s="19"/>
    </row>
    <row r="141" spans="5:10" x14ac:dyDescent="0.35">
      <c r="E141" s="19"/>
      <c r="F141" s="19"/>
      <c r="G141" s="19"/>
      <c r="H141" s="19"/>
      <c r="I141" s="19"/>
      <c r="J141" s="19"/>
    </row>
    <row r="142" spans="5:10" x14ac:dyDescent="0.35">
      <c r="E142" s="19"/>
      <c r="F142" s="19"/>
      <c r="G142" s="19"/>
      <c r="H142" s="19"/>
      <c r="I142" s="19"/>
      <c r="J142" s="19"/>
    </row>
    <row r="143" spans="5:10" x14ac:dyDescent="0.35">
      <c r="E143" s="19"/>
      <c r="F143" s="19"/>
      <c r="G143" s="19"/>
      <c r="H143" s="19"/>
      <c r="I143" s="19"/>
      <c r="J143" s="19"/>
    </row>
    <row r="144" spans="5:10" x14ac:dyDescent="0.35">
      <c r="E144" s="19"/>
      <c r="F144" s="19"/>
      <c r="G144" s="19"/>
      <c r="H144" s="19"/>
      <c r="I144" s="19"/>
      <c r="J144" s="19"/>
    </row>
    <row r="145" spans="5:10" x14ac:dyDescent="0.35">
      <c r="E145" s="19"/>
      <c r="F145" s="19"/>
      <c r="G145" s="19"/>
      <c r="H145" s="19"/>
      <c r="I145" s="19"/>
      <c r="J145" s="19"/>
    </row>
    <row r="146" spans="5:10" x14ac:dyDescent="0.35">
      <c r="E146" s="19"/>
      <c r="F146" s="19"/>
      <c r="G146" s="19"/>
      <c r="H146" s="19"/>
      <c r="I146" s="19"/>
      <c r="J146" s="19"/>
    </row>
    <row r="147" spans="5:10" x14ac:dyDescent="0.35">
      <c r="E147" s="19"/>
      <c r="F147" s="19"/>
      <c r="G147" s="19"/>
      <c r="H147" s="19"/>
      <c r="I147" s="19"/>
      <c r="J147" s="19"/>
    </row>
    <row r="148" spans="5:10" x14ac:dyDescent="0.35">
      <c r="E148" s="19"/>
      <c r="F148" s="19"/>
      <c r="G148" s="19"/>
      <c r="H148" s="19"/>
      <c r="I148" s="19"/>
      <c r="J148" s="19"/>
    </row>
    <row r="149" spans="5:10" x14ac:dyDescent="0.35">
      <c r="E149" s="19"/>
      <c r="F149" s="19"/>
      <c r="G149" s="19"/>
      <c r="H149" s="19"/>
      <c r="I149" s="19"/>
      <c r="J149" s="19"/>
    </row>
    <row r="150" spans="5:10" x14ac:dyDescent="0.35">
      <c r="E150" s="19"/>
      <c r="F150" s="19"/>
      <c r="G150" s="19"/>
      <c r="H150" s="19"/>
      <c r="I150" s="19"/>
      <c r="J150" s="19"/>
    </row>
    <row r="151" spans="5:10" x14ac:dyDescent="0.35">
      <c r="E151" s="19"/>
      <c r="F151" s="19"/>
      <c r="G151" s="19"/>
      <c r="H151" s="19"/>
      <c r="I151" s="19"/>
      <c r="J151" s="19"/>
    </row>
    <row r="152" spans="5:10" x14ac:dyDescent="0.35">
      <c r="E152" s="19"/>
      <c r="F152" s="19"/>
      <c r="G152" s="19"/>
      <c r="H152" s="19"/>
      <c r="I152" s="19"/>
      <c r="J152" s="19"/>
    </row>
    <row r="153" spans="5:10" x14ac:dyDescent="0.35">
      <c r="E153" s="19"/>
      <c r="F153" s="19"/>
      <c r="G153" s="19"/>
      <c r="H153" s="19"/>
      <c r="I153" s="19"/>
      <c r="J153" s="19"/>
    </row>
    <row r="154" spans="5:10" x14ac:dyDescent="0.35">
      <c r="E154" s="19"/>
      <c r="F154" s="19"/>
      <c r="G154" s="19"/>
      <c r="H154" s="19"/>
      <c r="I154" s="19"/>
      <c r="J154" s="19"/>
    </row>
    <row r="155" spans="5:10" x14ac:dyDescent="0.35">
      <c r="E155" s="19"/>
      <c r="F155" s="19"/>
      <c r="G155" s="19"/>
      <c r="H155" s="19"/>
      <c r="I155" s="19"/>
      <c r="J155" s="19"/>
    </row>
    <row r="156" spans="5:10" x14ac:dyDescent="0.35">
      <c r="E156" s="19"/>
      <c r="F156" s="19"/>
      <c r="G156" s="19"/>
      <c r="H156" s="19"/>
      <c r="I156" s="19"/>
      <c r="J156" s="19"/>
    </row>
    <row r="157" spans="5:10" x14ac:dyDescent="0.35">
      <c r="E157" s="19"/>
      <c r="F157" s="19"/>
      <c r="G157" s="19"/>
      <c r="H157" s="19"/>
      <c r="I157" s="19"/>
      <c r="J157" s="19"/>
    </row>
    <row r="158" spans="5:10" x14ac:dyDescent="0.35">
      <c r="E158" s="19"/>
      <c r="F158" s="19"/>
      <c r="G158" s="19"/>
      <c r="H158" s="19"/>
      <c r="I158" s="19"/>
      <c r="J158" s="19"/>
    </row>
    <row r="159" spans="5:10" x14ac:dyDescent="0.35">
      <c r="E159" s="19"/>
      <c r="F159" s="19"/>
      <c r="G159" s="19"/>
      <c r="H159" s="19"/>
      <c r="I159" s="19"/>
      <c r="J159" s="19"/>
    </row>
    <row r="160" spans="5:10" x14ac:dyDescent="0.35">
      <c r="E160" s="19"/>
      <c r="F160" s="19"/>
      <c r="G160" s="19"/>
      <c r="H160" s="19"/>
      <c r="I160" s="19"/>
      <c r="J160" s="19"/>
    </row>
    <row r="161" spans="5:10" x14ac:dyDescent="0.35">
      <c r="E161" s="19"/>
      <c r="F161" s="19"/>
      <c r="G161" s="19"/>
      <c r="H161" s="19"/>
      <c r="I161" s="19"/>
      <c r="J161" s="19"/>
    </row>
    <row r="162" spans="5:10" x14ac:dyDescent="0.35">
      <c r="E162" s="19"/>
      <c r="F162" s="19"/>
      <c r="G162" s="19"/>
      <c r="H162" s="19"/>
      <c r="I162" s="19"/>
      <c r="J162" s="19"/>
    </row>
    <row r="163" spans="5:10" x14ac:dyDescent="0.35">
      <c r="E163" s="19"/>
      <c r="F163" s="19"/>
      <c r="G163" s="19"/>
      <c r="H163" s="19"/>
      <c r="I163" s="19"/>
      <c r="J163" s="19"/>
    </row>
    <row r="164" spans="5:10" x14ac:dyDescent="0.35">
      <c r="E164" s="19"/>
      <c r="F164" s="19"/>
      <c r="G164" s="19"/>
      <c r="H164" s="19"/>
      <c r="I164" s="19"/>
      <c r="J164" s="19"/>
    </row>
    <row r="165" spans="5:10" x14ac:dyDescent="0.35">
      <c r="E165" s="19"/>
      <c r="F165" s="19"/>
      <c r="G165" s="19"/>
      <c r="H165" s="19"/>
      <c r="I165" s="19"/>
      <c r="J165" s="19"/>
    </row>
    <row r="166" spans="5:10" x14ac:dyDescent="0.35">
      <c r="E166" s="19"/>
      <c r="F166" s="19"/>
      <c r="G166" s="19"/>
      <c r="H166" s="19"/>
      <c r="I166" s="19"/>
      <c r="J166" s="19"/>
    </row>
    <row r="167" spans="5:10" x14ac:dyDescent="0.35">
      <c r="E167" s="19"/>
      <c r="F167" s="19"/>
      <c r="G167" s="19"/>
      <c r="H167" s="19"/>
      <c r="I167" s="19"/>
      <c r="J167" s="19"/>
    </row>
    <row r="168" spans="5:10" x14ac:dyDescent="0.35">
      <c r="E168" s="19"/>
      <c r="F168" s="19"/>
      <c r="G168" s="19"/>
      <c r="H168" s="19"/>
      <c r="I168" s="19"/>
      <c r="J168" s="19"/>
    </row>
    <row r="169" spans="5:10" x14ac:dyDescent="0.35">
      <c r="E169" s="19"/>
      <c r="F169" s="19"/>
      <c r="G169" s="19"/>
      <c r="H169" s="19"/>
      <c r="I169" s="19"/>
      <c r="J169" s="19"/>
    </row>
    <row r="170" spans="5:10" x14ac:dyDescent="0.35">
      <c r="E170" s="19"/>
      <c r="F170" s="19"/>
      <c r="G170" s="19"/>
      <c r="H170" s="19"/>
      <c r="I170" s="19"/>
      <c r="J170" s="19"/>
    </row>
    <row r="171" spans="5:10" x14ac:dyDescent="0.35">
      <c r="E171" s="19"/>
      <c r="F171" s="19"/>
      <c r="G171" s="19"/>
      <c r="H171" s="19"/>
      <c r="I171" s="19"/>
      <c r="J171" s="19"/>
    </row>
    <row r="172" spans="5:10" x14ac:dyDescent="0.35">
      <c r="E172" s="19"/>
      <c r="F172" s="19"/>
      <c r="G172" s="19"/>
      <c r="H172" s="19"/>
      <c r="I172" s="19"/>
      <c r="J172" s="19"/>
    </row>
    <row r="173" spans="5:10" x14ac:dyDescent="0.35">
      <c r="E173" s="19"/>
      <c r="F173" s="19"/>
      <c r="G173" s="19"/>
      <c r="H173" s="19"/>
      <c r="I173" s="19"/>
      <c r="J173" s="19"/>
    </row>
    <row r="174" spans="5:10" x14ac:dyDescent="0.35">
      <c r="E174" s="19"/>
      <c r="F174" s="19"/>
      <c r="G174" s="19"/>
      <c r="H174" s="19"/>
      <c r="I174" s="19"/>
      <c r="J174" s="19"/>
    </row>
    <row r="175" spans="5:10" x14ac:dyDescent="0.35">
      <c r="E175" s="19"/>
      <c r="F175" s="19"/>
      <c r="G175" s="19"/>
      <c r="H175" s="19"/>
      <c r="I175" s="19"/>
      <c r="J175" s="19"/>
    </row>
    <row r="176" spans="5:10" x14ac:dyDescent="0.35">
      <c r="E176" s="19"/>
      <c r="F176" s="19"/>
      <c r="G176" s="19"/>
      <c r="H176" s="19"/>
      <c r="I176" s="19"/>
      <c r="J176" s="19"/>
    </row>
    <row r="177" spans="5:10" x14ac:dyDescent="0.35">
      <c r="E177" s="19"/>
      <c r="F177" s="19"/>
      <c r="G177" s="19"/>
      <c r="H177" s="19"/>
      <c r="I177" s="19"/>
      <c r="J177" s="19"/>
    </row>
    <row r="178" spans="5:10" x14ac:dyDescent="0.35">
      <c r="E178" s="19"/>
      <c r="F178" s="19"/>
      <c r="G178" s="19"/>
      <c r="H178" s="19"/>
      <c r="I178" s="19"/>
      <c r="J178" s="19"/>
    </row>
    <row r="179" spans="5:10" x14ac:dyDescent="0.35">
      <c r="E179" s="19"/>
      <c r="F179" s="19"/>
      <c r="G179" s="19"/>
      <c r="H179" s="19"/>
      <c r="I179" s="19"/>
      <c r="J179" s="19"/>
    </row>
    <row r="180" spans="5:10" x14ac:dyDescent="0.35">
      <c r="E180" s="19"/>
      <c r="F180" s="19"/>
      <c r="G180" s="19"/>
      <c r="H180" s="19"/>
      <c r="I180" s="19"/>
      <c r="J180" s="19"/>
    </row>
    <row r="181" spans="5:10" x14ac:dyDescent="0.35">
      <c r="E181" s="19"/>
      <c r="F181" s="19"/>
      <c r="G181" s="19"/>
      <c r="H181" s="19"/>
      <c r="I181" s="19"/>
      <c r="J181" s="19"/>
    </row>
    <row r="182" spans="5:10" x14ac:dyDescent="0.35">
      <c r="E182" s="19"/>
      <c r="F182" s="19"/>
      <c r="G182" s="19"/>
      <c r="H182" s="19"/>
      <c r="I182" s="19"/>
      <c r="J182" s="19"/>
    </row>
    <row r="183" spans="5:10" x14ac:dyDescent="0.35">
      <c r="E183" s="19"/>
      <c r="F183" s="19"/>
      <c r="G183" s="19"/>
      <c r="H183" s="19"/>
      <c r="I183" s="19"/>
      <c r="J183" s="19"/>
    </row>
    <row r="184" spans="5:10" x14ac:dyDescent="0.35">
      <c r="E184" s="19"/>
      <c r="F184" s="19"/>
      <c r="G184" s="19"/>
      <c r="H184" s="19"/>
      <c r="I184" s="19"/>
      <c r="J184" s="19"/>
    </row>
    <row r="185" spans="5:10" x14ac:dyDescent="0.35">
      <c r="E185" s="19"/>
      <c r="F185" s="19"/>
      <c r="G185" s="19"/>
      <c r="H185" s="19"/>
      <c r="I185" s="19"/>
      <c r="J185" s="19"/>
    </row>
    <row r="186" spans="5:10" x14ac:dyDescent="0.35">
      <c r="E186" s="19"/>
      <c r="F186" s="19"/>
      <c r="G186" s="19"/>
      <c r="H186" s="19"/>
      <c r="I186" s="19"/>
      <c r="J186" s="19"/>
    </row>
    <row r="187" spans="5:10" x14ac:dyDescent="0.35">
      <c r="E187" s="19"/>
      <c r="F187" s="19"/>
      <c r="G187" s="19"/>
      <c r="H187" s="19"/>
      <c r="I187" s="19"/>
      <c r="J187" s="19"/>
    </row>
    <row r="188" spans="5:10" x14ac:dyDescent="0.35">
      <c r="E188" s="19"/>
      <c r="F188" s="19"/>
      <c r="G188" s="19"/>
      <c r="H188" s="19"/>
      <c r="I188" s="19"/>
      <c r="J188" s="19"/>
    </row>
    <row r="189" spans="5:10" x14ac:dyDescent="0.35">
      <c r="E189" s="19"/>
      <c r="F189" s="19"/>
      <c r="G189" s="19"/>
      <c r="H189" s="19"/>
      <c r="I189" s="19"/>
      <c r="J189" s="19"/>
    </row>
    <row r="190" spans="5:10" x14ac:dyDescent="0.35">
      <c r="E190" s="19"/>
      <c r="F190" s="19"/>
      <c r="G190" s="19"/>
      <c r="H190" s="19"/>
      <c r="I190" s="19"/>
      <c r="J190" s="19"/>
    </row>
    <row r="191" spans="5:10" x14ac:dyDescent="0.35">
      <c r="E191" s="19"/>
      <c r="F191" s="19"/>
      <c r="G191" s="19"/>
      <c r="H191" s="19"/>
      <c r="I191" s="19"/>
      <c r="J191" s="19"/>
    </row>
    <row r="192" spans="5:10" x14ac:dyDescent="0.35">
      <c r="E192" s="19"/>
      <c r="F192" s="19"/>
      <c r="G192" s="19"/>
      <c r="H192" s="19"/>
      <c r="I192" s="19"/>
      <c r="J192" s="19"/>
    </row>
    <row r="193" spans="5:10" x14ac:dyDescent="0.35">
      <c r="E193" s="19"/>
      <c r="F193" s="19"/>
      <c r="G193" s="19"/>
      <c r="H193" s="19"/>
      <c r="I193" s="19"/>
      <c r="J193" s="19"/>
    </row>
    <row r="194" spans="5:10" x14ac:dyDescent="0.35">
      <c r="E194" s="19"/>
      <c r="F194" s="19"/>
      <c r="G194" s="19"/>
      <c r="H194" s="19"/>
      <c r="I194" s="19"/>
      <c r="J194" s="19"/>
    </row>
    <row r="195" spans="5:10" x14ac:dyDescent="0.35">
      <c r="E195" s="19"/>
      <c r="F195" s="19"/>
      <c r="G195" s="19"/>
      <c r="H195" s="19"/>
      <c r="I195" s="19"/>
      <c r="J195" s="19"/>
    </row>
    <row r="196" spans="5:10" x14ac:dyDescent="0.35">
      <c r="E196" s="19"/>
      <c r="F196" s="19"/>
      <c r="G196" s="19"/>
      <c r="H196" s="19"/>
      <c r="I196" s="19"/>
      <c r="J196" s="19"/>
    </row>
    <row r="197" spans="5:10" x14ac:dyDescent="0.35">
      <c r="E197" s="19"/>
      <c r="F197" s="19"/>
      <c r="G197" s="19"/>
      <c r="H197" s="19"/>
      <c r="I197" s="19"/>
      <c r="J197" s="19"/>
    </row>
    <row r="198" spans="5:10" x14ac:dyDescent="0.35">
      <c r="E198" s="19"/>
      <c r="F198" s="19"/>
      <c r="G198" s="19"/>
      <c r="H198" s="19"/>
      <c r="I198" s="19"/>
      <c r="J198" s="19"/>
    </row>
    <row r="199" spans="5:10" x14ac:dyDescent="0.35">
      <c r="E199" s="19"/>
      <c r="F199" s="19"/>
      <c r="G199" s="19"/>
      <c r="H199" s="19"/>
      <c r="I199" s="19"/>
      <c r="J199" s="19"/>
    </row>
    <row r="200" spans="5:10" x14ac:dyDescent="0.35">
      <c r="E200" s="19"/>
      <c r="F200" s="19"/>
      <c r="G200" s="19"/>
      <c r="H200" s="19"/>
      <c r="I200" s="19"/>
      <c r="J200" s="19"/>
    </row>
    <row r="201" spans="5:10" x14ac:dyDescent="0.35">
      <c r="E201" s="19"/>
      <c r="F201" s="19"/>
      <c r="G201" s="19"/>
      <c r="H201" s="19"/>
      <c r="I201" s="19"/>
      <c r="J201" s="19"/>
    </row>
    <row r="202" spans="5:10" x14ac:dyDescent="0.35">
      <c r="E202" s="19"/>
      <c r="F202" s="19"/>
      <c r="G202" s="19"/>
      <c r="H202" s="19"/>
      <c r="I202" s="19"/>
      <c r="J202" s="19"/>
    </row>
    <row r="203" spans="5:10" x14ac:dyDescent="0.35">
      <c r="E203" s="19"/>
      <c r="F203" s="19"/>
      <c r="G203" s="19"/>
      <c r="H203" s="19"/>
      <c r="I203" s="19"/>
      <c r="J203" s="19"/>
    </row>
    <row r="204" spans="5:10" x14ac:dyDescent="0.35">
      <c r="E204" s="19"/>
      <c r="F204" s="19"/>
      <c r="G204" s="19"/>
      <c r="H204" s="19"/>
      <c r="I204" s="19"/>
      <c r="J204" s="19"/>
    </row>
    <row r="205" spans="5:10" x14ac:dyDescent="0.35">
      <c r="E205" s="19"/>
      <c r="F205" s="19"/>
      <c r="G205" s="19"/>
      <c r="H205" s="19"/>
      <c r="I205" s="19"/>
      <c r="J205" s="19"/>
    </row>
    <row r="206" spans="5:10" x14ac:dyDescent="0.35">
      <c r="E206" s="19"/>
      <c r="F206" s="19"/>
      <c r="G206" s="19"/>
      <c r="H206" s="19"/>
      <c r="I206" s="19"/>
      <c r="J206" s="19"/>
    </row>
    <row r="207" spans="5:10" x14ac:dyDescent="0.35">
      <c r="E207" s="19"/>
      <c r="F207" s="19"/>
      <c r="G207" s="19"/>
      <c r="H207" s="19"/>
      <c r="I207" s="19"/>
      <c r="J207" s="19"/>
    </row>
    <row r="208" spans="5:10" x14ac:dyDescent="0.35">
      <c r="E208" s="19"/>
      <c r="F208" s="19"/>
      <c r="G208" s="19"/>
      <c r="H208" s="19"/>
      <c r="I208" s="19"/>
      <c r="J208" s="19"/>
    </row>
    <row r="209" spans="5:10" x14ac:dyDescent="0.35">
      <c r="E209" s="19"/>
      <c r="F209" s="19"/>
      <c r="G209" s="19"/>
      <c r="H209" s="19"/>
      <c r="I209" s="19"/>
      <c r="J209" s="19"/>
    </row>
    <row r="210" spans="5:10" x14ac:dyDescent="0.35">
      <c r="E210" s="19"/>
      <c r="F210" s="19"/>
      <c r="G210" s="19"/>
      <c r="H210" s="19"/>
      <c r="I210" s="19"/>
      <c r="J210" s="19"/>
    </row>
    <row r="211" spans="5:10" x14ac:dyDescent="0.35">
      <c r="E211" s="19"/>
      <c r="F211" s="19"/>
      <c r="G211" s="19"/>
      <c r="H211" s="19"/>
      <c r="I211" s="19"/>
      <c r="J211" s="19"/>
    </row>
    <row r="212" spans="5:10" x14ac:dyDescent="0.35">
      <c r="E212" s="19"/>
      <c r="F212" s="19"/>
      <c r="G212" s="19"/>
      <c r="H212" s="19"/>
      <c r="I212" s="19"/>
      <c r="J212" s="19"/>
    </row>
    <row r="213" spans="5:10" x14ac:dyDescent="0.35">
      <c r="E213" s="19"/>
      <c r="F213" s="19"/>
      <c r="G213" s="19"/>
      <c r="H213" s="19"/>
      <c r="I213" s="19"/>
      <c r="J213" s="19"/>
    </row>
    <row r="214" spans="5:10" x14ac:dyDescent="0.35">
      <c r="E214" s="19"/>
      <c r="F214" s="19"/>
      <c r="G214" s="19"/>
      <c r="H214" s="19"/>
      <c r="I214" s="19"/>
      <c r="J214" s="19"/>
    </row>
    <row r="215" spans="5:10" x14ac:dyDescent="0.35">
      <c r="E215" s="19"/>
      <c r="F215" s="19"/>
      <c r="G215" s="19"/>
      <c r="H215" s="19"/>
      <c r="I215" s="19"/>
      <c r="J215" s="19"/>
    </row>
    <row r="216" spans="5:10" x14ac:dyDescent="0.35">
      <c r="E216" s="19"/>
      <c r="F216" s="19"/>
      <c r="G216" s="19"/>
      <c r="H216" s="19"/>
      <c r="I216" s="19"/>
      <c r="J216" s="19"/>
    </row>
    <row r="217" spans="5:10" x14ac:dyDescent="0.35">
      <c r="E217" s="19"/>
      <c r="F217" s="19"/>
      <c r="G217" s="19"/>
      <c r="H217" s="19"/>
      <c r="I217" s="19"/>
      <c r="J217" s="19"/>
    </row>
    <row r="218" spans="5:10" x14ac:dyDescent="0.35">
      <c r="E218" s="19"/>
      <c r="F218" s="19"/>
      <c r="G218" s="19"/>
      <c r="H218" s="19"/>
      <c r="I218" s="19"/>
      <c r="J218" s="19"/>
    </row>
    <row r="219" spans="5:10" x14ac:dyDescent="0.35">
      <c r="E219" s="19"/>
      <c r="F219" s="19"/>
      <c r="G219" s="19"/>
      <c r="H219" s="19"/>
      <c r="I219" s="19"/>
      <c r="J219" s="19"/>
    </row>
    <row r="220" spans="5:10" x14ac:dyDescent="0.35">
      <c r="E220" s="19"/>
      <c r="F220" s="19"/>
      <c r="G220" s="19"/>
      <c r="H220" s="19"/>
      <c r="I220" s="19"/>
      <c r="J220" s="19"/>
    </row>
    <row r="221" spans="5:10" x14ac:dyDescent="0.35">
      <c r="E221" s="19"/>
      <c r="F221" s="19"/>
      <c r="G221" s="19"/>
      <c r="H221" s="19"/>
      <c r="I221" s="19"/>
      <c r="J221" s="19"/>
    </row>
    <row r="222" spans="5:10" x14ac:dyDescent="0.35">
      <c r="E222" s="19"/>
      <c r="F222" s="19"/>
      <c r="G222" s="19"/>
      <c r="H222" s="19"/>
      <c r="I222" s="19"/>
      <c r="J222" s="19"/>
    </row>
    <row r="223" spans="5:10" x14ac:dyDescent="0.35">
      <c r="E223" s="19"/>
      <c r="F223" s="19"/>
      <c r="G223" s="19"/>
      <c r="H223" s="19"/>
      <c r="I223" s="19"/>
      <c r="J223" s="19"/>
    </row>
    <row r="224" spans="5:10" x14ac:dyDescent="0.35">
      <c r="E224" s="19"/>
      <c r="F224" s="19"/>
      <c r="G224" s="19"/>
      <c r="H224" s="19"/>
      <c r="I224" s="19"/>
      <c r="J224" s="19"/>
    </row>
    <row r="225" spans="5:10" x14ac:dyDescent="0.35">
      <c r="E225" s="19"/>
      <c r="F225" s="19"/>
      <c r="G225" s="19"/>
      <c r="H225" s="19"/>
      <c r="I225" s="19"/>
      <c r="J225" s="19"/>
    </row>
    <row r="226" spans="5:10" x14ac:dyDescent="0.35">
      <c r="E226" s="19"/>
      <c r="F226" s="19"/>
      <c r="G226" s="19"/>
      <c r="H226" s="19"/>
      <c r="I226" s="19"/>
      <c r="J226" s="19"/>
    </row>
    <row r="227" spans="5:10" x14ac:dyDescent="0.35">
      <c r="E227" s="19"/>
      <c r="F227" s="19"/>
      <c r="G227" s="19"/>
      <c r="H227" s="19"/>
      <c r="I227" s="19"/>
      <c r="J227" s="19"/>
    </row>
    <row r="228" spans="5:10" x14ac:dyDescent="0.35">
      <c r="E228" s="19"/>
      <c r="F228" s="19"/>
      <c r="G228" s="19"/>
      <c r="H228" s="19"/>
      <c r="I228" s="19"/>
      <c r="J228" s="19"/>
    </row>
    <row r="229" spans="5:10" x14ac:dyDescent="0.35">
      <c r="E229" s="19"/>
      <c r="F229" s="19"/>
      <c r="G229" s="19"/>
      <c r="H229" s="19"/>
      <c r="I229" s="19"/>
      <c r="J229" s="19"/>
    </row>
    <row r="230" spans="5:10" x14ac:dyDescent="0.35">
      <c r="E230" s="19"/>
      <c r="F230" s="19"/>
      <c r="G230" s="19"/>
      <c r="H230" s="19"/>
      <c r="I230" s="19"/>
      <c r="J230" s="19"/>
    </row>
    <row r="231" spans="5:10" x14ac:dyDescent="0.35">
      <c r="E231" s="19"/>
      <c r="F231" s="19"/>
      <c r="G231" s="19"/>
      <c r="H231" s="19"/>
      <c r="I231" s="19"/>
      <c r="J231" s="19"/>
    </row>
    <row r="232" spans="5:10" x14ac:dyDescent="0.35">
      <c r="E232" s="19"/>
      <c r="F232" s="19"/>
      <c r="G232" s="19"/>
      <c r="H232" s="19"/>
      <c r="I232" s="19"/>
      <c r="J232" s="19"/>
    </row>
    <row r="233" spans="5:10" x14ac:dyDescent="0.35">
      <c r="E233" s="19"/>
      <c r="F233" s="19"/>
      <c r="G233" s="19"/>
      <c r="H233" s="19"/>
      <c r="I233" s="19"/>
      <c r="J233" s="19"/>
    </row>
    <row r="234" spans="5:10" x14ac:dyDescent="0.35">
      <c r="E234" s="19"/>
      <c r="F234" s="19"/>
      <c r="G234" s="19"/>
      <c r="H234" s="19"/>
      <c r="I234" s="19"/>
      <c r="J234" s="19"/>
    </row>
    <row r="235" spans="5:10" x14ac:dyDescent="0.35">
      <c r="E235" s="19"/>
      <c r="F235" s="19"/>
      <c r="G235" s="19"/>
      <c r="H235" s="19"/>
      <c r="I235" s="19"/>
      <c r="J235" s="19"/>
    </row>
    <row r="236" spans="5:10" x14ac:dyDescent="0.35">
      <c r="E236" s="19"/>
      <c r="F236" s="19"/>
      <c r="G236" s="19"/>
      <c r="H236" s="19"/>
      <c r="I236" s="19"/>
      <c r="J236" s="19"/>
    </row>
    <row r="237" spans="5:10" x14ac:dyDescent="0.35">
      <c r="E237" s="19"/>
      <c r="F237" s="19"/>
      <c r="G237" s="19"/>
      <c r="H237" s="19"/>
      <c r="I237" s="19"/>
      <c r="J237" s="19"/>
    </row>
    <row r="238" spans="5:10" x14ac:dyDescent="0.35">
      <c r="E238" s="19"/>
      <c r="F238" s="19"/>
      <c r="G238" s="19"/>
      <c r="H238" s="19"/>
      <c r="I238" s="19"/>
      <c r="J238" s="19"/>
    </row>
    <row r="239" spans="5:10" x14ac:dyDescent="0.35">
      <c r="E239" s="19"/>
      <c r="F239" s="19"/>
      <c r="G239" s="19"/>
      <c r="H239" s="19"/>
      <c r="I239" s="19"/>
      <c r="J239" s="19"/>
    </row>
    <row r="240" spans="5:10" x14ac:dyDescent="0.35">
      <c r="E240" s="19"/>
      <c r="F240" s="19"/>
      <c r="G240" s="19"/>
      <c r="H240" s="19"/>
      <c r="I240" s="19"/>
      <c r="J240" s="19"/>
    </row>
    <row r="241" spans="5:10" x14ac:dyDescent="0.35">
      <c r="E241" s="19"/>
      <c r="F241" s="19"/>
      <c r="G241" s="19"/>
      <c r="H241" s="19"/>
      <c r="I241" s="19"/>
      <c r="J241" s="19"/>
    </row>
    <row r="242" spans="5:10" x14ac:dyDescent="0.35">
      <c r="E242" s="19"/>
      <c r="F242" s="19"/>
      <c r="G242" s="19"/>
      <c r="H242" s="19"/>
      <c r="I242" s="19"/>
      <c r="J242" s="19"/>
    </row>
    <row r="243" spans="5:10" x14ac:dyDescent="0.35">
      <c r="E243" s="19"/>
      <c r="F243" s="19"/>
      <c r="G243" s="19"/>
      <c r="H243" s="19"/>
      <c r="I243" s="19"/>
      <c r="J243" s="19"/>
    </row>
    <row r="244" spans="5:10" x14ac:dyDescent="0.35">
      <c r="E244" s="19"/>
      <c r="F244" s="19"/>
      <c r="G244" s="19"/>
      <c r="H244" s="19"/>
      <c r="I244" s="19"/>
      <c r="J244" s="19"/>
    </row>
    <row r="245" spans="5:10" x14ac:dyDescent="0.35">
      <c r="E245" s="19"/>
      <c r="F245" s="19"/>
      <c r="G245" s="19"/>
      <c r="H245" s="19"/>
      <c r="I245" s="19"/>
      <c r="J245" s="19"/>
    </row>
    <row r="246" spans="5:10" x14ac:dyDescent="0.35">
      <c r="E246" s="19"/>
      <c r="F246" s="19"/>
      <c r="G246" s="19"/>
      <c r="H246" s="19"/>
      <c r="I246" s="19"/>
      <c r="J246" s="19"/>
    </row>
    <row r="247" spans="5:10" x14ac:dyDescent="0.35">
      <c r="E247" s="19"/>
      <c r="F247" s="19"/>
      <c r="G247" s="19"/>
      <c r="H247" s="19"/>
      <c r="I247" s="19"/>
      <c r="J247" s="19"/>
    </row>
    <row r="248" spans="5:10" x14ac:dyDescent="0.35">
      <c r="E248" s="19"/>
      <c r="F248" s="19"/>
      <c r="G248" s="19"/>
      <c r="H248" s="19"/>
      <c r="I248" s="19"/>
      <c r="J248" s="19"/>
    </row>
    <row r="249" spans="5:10" x14ac:dyDescent="0.35">
      <c r="E249" s="19"/>
      <c r="F249" s="19"/>
      <c r="G249" s="19"/>
      <c r="H249" s="19"/>
      <c r="I249" s="19"/>
      <c r="J249" s="19"/>
    </row>
    <row r="250" spans="5:10" x14ac:dyDescent="0.35">
      <c r="E250" s="19"/>
      <c r="F250" s="19"/>
      <c r="G250" s="19"/>
      <c r="H250" s="19"/>
      <c r="I250" s="19"/>
      <c r="J250" s="19"/>
    </row>
    <row r="251" spans="5:10" x14ac:dyDescent="0.35">
      <c r="E251" s="19"/>
      <c r="F251" s="19"/>
      <c r="G251" s="19"/>
      <c r="H251" s="19"/>
      <c r="I251" s="19"/>
      <c r="J251" s="19"/>
    </row>
    <row r="252" spans="5:10" x14ac:dyDescent="0.35">
      <c r="E252" s="19"/>
      <c r="F252" s="19"/>
      <c r="G252" s="19"/>
      <c r="H252" s="19"/>
      <c r="I252" s="19"/>
      <c r="J252" s="19"/>
    </row>
    <row r="253" spans="5:10" x14ac:dyDescent="0.35">
      <c r="E253" s="19"/>
      <c r="F253" s="19"/>
      <c r="G253" s="19"/>
      <c r="H253" s="19"/>
      <c r="I253" s="19"/>
      <c r="J253" s="19"/>
    </row>
  </sheetData>
  <mergeCells count="27">
    <mergeCell ref="A11:A13"/>
    <mergeCell ref="B11:B13"/>
    <mergeCell ref="I11:N11"/>
    <mergeCell ref="O11:T11"/>
    <mergeCell ref="C12:E12"/>
    <mergeCell ref="F12:H12"/>
    <mergeCell ref="I12:K12"/>
    <mergeCell ref="L12:N12"/>
    <mergeCell ref="O12:Q12"/>
    <mergeCell ref="R12:T12"/>
    <mergeCell ref="C11:H11"/>
    <mergeCell ref="Z1:Z3"/>
    <mergeCell ref="AA1:AF1"/>
    <mergeCell ref="AG1:AL1"/>
    <mergeCell ref="AA2:AC2"/>
    <mergeCell ref="AD2:AF2"/>
    <mergeCell ref="AG2:AI2"/>
    <mergeCell ref="AJ2:AL2"/>
    <mergeCell ref="B1:G1"/>
    <mergeCell ref="B2:D2"/>
    <mergeCell ref="E2:G2"/>
    <mergeCell ref="H1:M1"/>
    <mergeCell ref="N1:S1"/>
    <mergeCell ref="H2:J2"/>
    <mergeCell ref="K2:M2"/>
    <mergeCell ref="N2:P2"/>
    <mergeCell ref="Q2:S2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opLeftCell="A28" zoomScaleNormal="100" workbookViewId="0">
      <selection activeCell="O30" sqref="O30"/>
    </sheetView>
  </sheetViews>
  <sheetFormatPr baseColWidth="10" defaultRowHeight="14.5" x14ac:dyDescent="0.35"/>
  <cols>
    <col min="1" max="1" width="23.26953125" customWidth="1"/>
  </cols>
  <sheetData>
    <row r="1" spans="1:19" ht="15" x14ac:dyDescent="0.25">
      <c r="A1" s="19"/>
      <c r="B1" s="62" t="s">
        <v>93</v>
      </c>
      <c r="C1" s="62"/>
      <c r="D1" s="62"/>
      <c r="E1" s="62"/>
      <c r="F1" s="62"/>
      <c r="G1" s="62"/>
      <c r="H1" s="62" t="s">
        <v>91</v>
      </c>
      <c r="I1" s="62"/>
      <c r="J1" s="62"/>
      <c r="K1" s="62"/>
      <c r="L1" s="62"/>
      <c r="M1" s="62"/>
      <c r="N1" s="62" t="s">
        <v>92</v>
      </c>
      <c r="O1" s="62"/>
      <c r="P1" s="62"/>
      <c r="Q1" s="62"/>
      <c r="R1" s="62"/>
      <c r="S1" s="62"/>
    </row>
    <row r="2" spans="1:19" ht="15" x14ac:dyDescent="0.25">
      <c r="A2" s="19"/>
      <c r="B2" s="62" t="s">
        <v>85</v>
      </c>
      <c r="C2" s="62"/>
      <c r="D2" s="62"/>
      <c r="E2" s="62" t="s">
        <v>88</v>
      </c>
      <c r="F2" s="62"/>
      <c r="G2" s="62"/>
      <c r="H2" s="62" t="s">
        <v>85</v>
      </c>
      <c r="I2" s="62"/>
      <c r="J2" s="62"/>
      <c r="K2" s="62" t="s">
        <v>88</v>
      </c>
      <c r="L2" s="62"/>
      <c r="M2" s="62"/>
      <c r="N2" s="62" t="s">
        <v>85</v>
      </c>
      <c r="O2" s="62"/>
      <c r="P2" s="62"/>
      <c r="Q2" s="62" t="s">
        <v>88</v>
      </c>
      <c r="R2" s="62"/>
      <c r="S2" s="62"/>
    </row>
    <row r="3" spans="1:19" ht="15" x14ac:dyDescent="0.25">
      <c r="A3" s="19" t="s">
        <v>0</v>
      </c>
      <c r="B3" s="3" t="s">
        <v>95</v>
      </c>
      <c r="C3" s="3" t="s">
        <v>96</v>
      </c>
      <c r="D3" s="3" t="s">
        <v>97</v>
      </c>
      <c r="E3" s="3" t="s">
        <v>95</v>
      </c>
      <c r="F3" s="3" t="s">
        <v>96</v>
      </c>
      <c r="G3" s="3" t="s">
        <v>97</v>
      </c>
      <c r="H3" s="3" t="s">
        <v>95</v>
      </c>
      <c r="I3" s="3" t="s">
        <v>96</v>
      </c>
      <c r="J3" s="3" t="s">
        <v>97</v>
      </c>
      <c r="K3" s="3" t="s">
        <v>95</v>
      </c>
      <c r="L3" s="3" t="s">
        <v>96</v>
      </c>
      <c r="M3" s="3" t="s">
        <v>97</v>
      </c>
      <c r="N3" s="3" t="s">
        <v>95</v>
      </c>
      <c r="O3" s="3" t="s">
        <v>96</v>
      </c>
      <c r="P3" s="3" t="s">
        <v>97</v>
      </c>
      <c r="Q3" s="3" t="s">
        <v>95</v>
      </c>
      <c r="R3" s="3" t="s">
        <v>96</v>
      </c>
      <c r="S3" s="3" t="s">
        <v>97</v>
      </c>
    </row>
    <row r="4" spans="1:19" ht="15" x14ac:dyDescent="0.25">
      <c r="A4" s="3" t="s">
        <v>116</v>
      </c>
      <c r="B4" s="25">
        <v>0.86173184357541899</v>
      </c>
      <c r="C4" s="25">
        <v>0.82239273259412604</v>
      </c>
      <c r="D4" s="25">
        <v>0.87568833781754396</v>
      </c>
      <c r="E4" s="25">
        <v>0.91655027932960897</v>
      </c>
      <c r="F4" s="25">
        <v>0.88216763980205404</v>
      </c>
      <c r="G4" s="25">
        <v>0.93179049430953198</v>
      </c>
      <c r="H4" s="25">
        <v>0.88499828355647103</v>
      </c>
      <c r="I4" s="25">
        <v>0.86275063078460401</v>
      </c>
      <c r="J4" s="25">
        <v>0.90742524503737598</v>
      </c>
      <c r="K4" s="25">
        <v>0.93958118777892197</v>
      </c>
      <c r="L4" s="25">
        <v>0.92866077288657001</v>
      </c>
      <c r="M4" s="25">
        <v>0.95788336252721495</v>
      </c>
      <c r="N4" s="25">
        <v>0</v>
      </c>
      <c r="O4" s="25">
        <v>0</v>
      </c>
      <c r="P4" s="25">
        <v>0</v>
      </c>
      <c r="Q4" s="25">
        <v>0</v>
      </c>
      <c r="R4" s="25">
        <v>0</v>
      </c>
      <c r="S4" s="25">
        <v>0</v>
      </c>
    </row>
    <row r="5" spans="1:19" ht="15" x14ac:dyDescent="0.25">
      <c r="A5" s="3" t="s">
        <v>117</v>
      </c>
      <c r="B5" s="25">
        <v>0.86927062574730896</v>
      </c>
      <c r="C5" s="25">
        <v>0.84095698290563503</v>
      </c>
      <c r="D5" s="25">
        <v>0.88913874763456302</v>
      </c>
      <c r="E5" s="25">
        <v>0.90952570745316796</v>
      </c>
      <c r="F5" s="25">
        <v>0.87982809070718704</v>
      </c>
      <c r="G5" s="25">
        <v>0.92737670279212403</v>
      </c>
      <c r="H5" s="25">
        <v>0.58547717842323599</v>
      </c>
      <c r="I5" s="25">
        <v>0.55323046188796499</v>
      </c>
      <c r="J5" s="25">
        <v>0.63106442283597297</v>
      </c>
      <c r="K5" s="25">
        <v>0.64564315352697099</v>
      </c>
      <c r="L5" s="25">
        <v>0.61220792961327097</v>
      </c>
      <c r="M5" s="25">
        <v>0.69395481980483997</v>
      </c>
      <c r="N5" s="25">
        <v>0</v>
      </c>
      <c r="O5" s="25">
        <v>0</v>
      </c>
      <c r="P5" s="25">
        <v>0</v>
      </c>
      <c r="Q5" s="25">
        <v>0</v>
      </c>
      <c r="R5" s="25">
        <v>0</v>
      </c>
      <c r="S5" s="25">
        <v>0</v>
      </c>
    </row>
    <row r="6" spans="1:19" ht="15" x14ac:dyDescent="0.25">
      <c r="A6" s="3" t="s">
        <v>118</v>
      </c>
      <c r="B6" s="25">
        <v>0.432195571955719</v>
      </c>
      <c r="C6" s="25">
        <v>0.35089186544358197</v>
      </c>
      <c r="D6" s="25">
        <v>0.44379521056118898</v>
      </c>
      <c r="E6" s="25">
        <v>0.51983394833948304</v>
      </c>
      <c r="F6" s="25">
        <v>0.45477916756936798</v>
      </c>
      <c r="G6" s="25">
        <v>0.54500133745450996</v>
      </c>
      <c r="H6" s="25">
        <v>0.59982014388489202</v>
      </c>
      <c r="I6" s="25">
        <v>0.57414254133759102</v>
      </c>
      <c r="J6" s="25">
        <v>0.64760307820624996</v>
      </c>
      <c r="K6" s="25">
        <v>0.66996402877697803</v>
      </c>
      <c r="L6" s="25">
        <v>0.64214426244594502</v>
      </c>
      <c r="M6" s="25">
        <v>0.71650186676042404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</row>
    <row r="7" spans="1:19" ht="15" x14ac:dyDescent="0.25">
      <c r="A7" s="3" t="s">
        <v>119</v>
      </c>
      <c r="B7" s="25">
        <v>0.45469100224143399</v>
      </c>
      <c r="C7" s="25">
        <v>0.37480777711976099</v>
      </c>
      <c r="D7" s="25">
        <v>0.47332770491752602</v>
      </c>
      <c r="E7" s="25">
        <v>0.57348703170028803</v>
      </c>
      <c r="F7" s="25">
        <v>0.49272124363821501</v>
      </c>
      <c r="G7" s="25">
        <v>0.58652239473841195</v>
      </c>
      <c r="H7" s="25">
        <v>0.64491421568627405</v>
      </c>
      <c r="I7" s="25">
        <v>0.61188887594625596</v>
      </c>
      <c r="J7" s="25">
        <v>0.69656483791649904</v>
      </c>
      <c r="K7" s="25">
        <v>0.74908088235294101</v>
      </c>
      <c r="L7" s="25">
        <v>0.73441061065866897</v>
      </c>
      <c r="M7" s="25">
        <v>0.79885794910626295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</row>
    <row r="8" spans="1:19" ht="15" x14ac:dyDescent="0.25">
      <c r="A8" s="3" t="s">
        <v>120</v>
      </c>
      <c r="B8" s="25">
        <v>0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0.81761841522797696</v>
      </c>
      <c r="I8" s="25">
        <v>0.79682511736063999</v>
      </c>
      <c r="J8" s="25">
        <v>0.851202119925068</v>
      </c>
      <c r="K8" s="25">
        <v>0.899070385126162</v>
      </c>
      <c r="L8" s="25">
        <v>0.88897576460655803</v>
      </c>
      <c r="M8" s="25">
        <v>0.92868989935153801</v>
      </c>
      <c r="N8" s="25">
        <v>0.637574644005512</v>
      </c>
      <c r="O8" s="25">
        <v>0.60303212623873803</v>
      </c>
      <c r="P8" s="25">
        <v>0.68090362365709201</v>
      </c>
      <c r="Q8" s="25">
        <v>0.74322462103812503</v>
      </c>
      <c r="R8" s="25">
        <v>0.72106116425815703</v>
      </c>
      <c r="S8" s="25">
        <v>0.78408726680309004</v>
      </c>
    </row>
    <row r="9" spans="1:19" ht="15" x14ac:dyDescent="0.25">
      <c r="A9" s="28" t="s">
        <v>187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0.35918706</v>
      </c>
      <c r="I9" s="32">
        <v>0.29806155000000001</v>
      </c>
      <c r="J9" s="32">
        <v>0.39948418000000002</v>
      </c>
      <c r="K9" s="32">
        <v>0.64330153000000001</v>
      </c>
      <c r="L9" s="32">
        <v>0.60448555999999998</v>
      </c>
      <c r="M9" s="32">
        <v>0.69165816999999996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</row>
    <row r="10" spans="1:19" s="40" customFormat="1" ht="15" x14ac:dyDescent="0.25">
      <c r="A10" s="3"/>
    </row>
    <row r="11" spans="1:19" ht="15" x14ac:dyDescent="0.25">
      <c r="B11" s="63" t="s">
        <v>85</v>
      </c>
      <c r="C11" s="63"/>
      <c r="D11" s="63"/>
      <c r="E11" s="63"/>
      <c r="F11" s="63"/>
      <c r="G11" s="63"/>
      <c r="H11" s="63"/>
      <c r="I11" s="63"/>
      <c r="J11" s="63"/>
      <c r="K11" s="63" t="s">
        <v>88</v>
      </c>
      <c r="L11" s="63"/>
      <c r="M11" s="63"/>
      <c r="N11" s="63"/>
      <c r="O11" s="63"/>
      <c r="P11" s="63"/>
      <c r="Q11" s="63"/>
      <c r="R11" s="63"/>
      <c r="S11" s="63"/>
    </row>
    <row r="12" spans="1:19" s="40" customFormat="1" ht="15" x14ac:dyDescent="0.25">
      <c r="B12" s="63" t="s">
        <v>113</v>
      </c>
      <c r="C12" s="63"/>
      <c r="D12" s="63"/>
      <c r="E12" s="63" t="s">
        <v>114</v>
      </c>
      <c r="F12" s="63"/>
      <c r="G12" s="63"/>
      <c r="H12" s="63" t="s">
        <v>115</v>
      </c>
      <c r="I12" s="63"/>
      <c r="J12" s="63"/>
      <c r="K12" s="63" t="s">
        <v>113</v>
      </c>
      <c r="L12" s="63"/>
      <c r="M12" s="63"/>
      <c r="N12" s="63" t="s">
        <v>114</v>
      </c>
      <c r="O12" s="63"/>
      <c r="P12" s="63"/>
      <c r="Q12" s="63" t="s">
        <v>115</v>
      </c>
      <c r="R12" s="63"/>
      <c r="S12" s="63"/>
    </row>
    <row r="13" spans="1:19" ht="15" x14ac:dyDescent="0.25">
      <c r="A13" s="19"/>
      <c r="B13" s="19" t="s">
        <v>95</v>
      </c>
      <c r="C13" s="19" t="s">
        <v>96</v>
      </c>
      <c r="D13" s="19" t="s">
        <v>97</v>
      </c>
      <c r="E13" s="40" t="s">
        <v>95</v>
      </c>
      <c r="F13" s="40" t="s">
        <v>96</v>
      </c>
      <c r="G13" s="40" t="s">
        <v>97</v>
      </c>
      <c r="H13" s="40" t="s">
        <v>95</v>
      </c>
      <c r="I13" s="40" t="s">
        <v>96</v>
      </c>
      <c r="J13" s="40" t="s">
        <v>97</v>
      </c>
      <c r="K13" s="40" t="s">
        <v>95</v>
      </c>
      <c r="L13" s="40" t="s">
        <v>96</v>
      </c>
      <c r="M13" s="40" t="s">
        <v>97</v>
      </c>
      <c r="N13" s="40" t="s">
        <v>95</v>
      </c>
      <c r="O13" s="40" t="s">
        <v>96</v>
      </c>
      <c r="P13" s="40" t="s">
        <v>97</v>
      </c>
      <c r="Q13" s="40" t="s">
        <v>95</v>
      </c>
      <c r="R13" s="40" t="s">
        <v>96</v>
      </c>
      <c r="S13" s="40" t="s">
        <v>97</v>
      </c>
    </row>
    <row r="14" spans="1:19" ht="15" x14ac:dyDescent="0.25">
      <c r="A14" s="3" t="s">
        <v>116</v>
      </c>
      <c r="B14" s="4">
        <v>0.86173184357541899</v>
      </c>
      <c r="C14" s="4">
        <v>0.82239273259412604</v>
      </c>
      <c r="D14" s="4">
        <v>0.87568833781754396</v>
      </c>
      <c r="E14" s="25">
        <v>0.88499828355647103</v>
      </c>
      <c r="F14" s="25">
        <v>0.86275063078460401</v>
      </c>
      <c r="G14" s="25">
        <v>0.90742524503737598</v>
      </c>
      <c r="H14" s="25">
        <v>0</v>
      </c>
      <c r="I14" s="25">
        <v>0</v>
      </c>
      <c r="J14" s="25">
        <v>0</v>
      </c>
      <c r="K14" s="25">
        <v>0.91655027932960897</v>
      </c>
      <c r="L14" s="25">
        <v>0.88216763980205404</v>
      </c>
      <c r="M14" s="25">
        <v>0.93179049430953198</v>
      </c>
      <c r="N14" s="25">
        <v>0.93958118777892197</v>
      </c>
      <c r="O14" s="25">
        <v>0.92866077288657001</v>
      </c>
      <c r="P14" s="25">
        <v>0.95788336252721495</v>
      </c>
      <c r="Q14" s="25">
        <v>0</v>
      </c>
      <c r="R14" s="25">
        <v>0</v>
      </c>
      <c r="S14" s="25">
        <v>0</v>
      </c>
    </row>
    <row r="15" spans="1:19" ht="15" x14ac:dyDescent="0.25">
      <c r="A15" s="3" t="s">
        <v>117</v>
      </c>
      <c r="B15" s="4">
        <v>0.86927062574730896</v>
      </c>
      <c r="C15" s="4">
        <v>0.84095698290563503</v>
      </c>
      <c r="D15" s="4">
        <v>0.88913874763456302</v>
      </c>
      <c r="E15" s="25">
        <v>0.58547717842323599</v>
      </c>
      <c r="F15" s="25">
        <v>0.55323046188796499</v>
      </c>
      <c r="G15" s="25">
        <v>0.63106442283597297</v>
      </c>
      <c r="H15" s="25">
        <v>0</v>
      </c>
      <c r="I15" s="25">
        <v>0</v>
      </c>
      <c r="J15" s="25">
        <v>0</v>
      </c>
      <c r="K15" s="25">
        <v>0.90952570745316796</v>
      </c>
      <c r="L15" s="25">
        <v>0.87982809070718704</v>
      </c>
      <c r="M15" s="25">
        <v>0.92737670279212403</v>
      </c>
      <c r="N15" s="25">
        <v>0.64564315352697099</v>
      </c>
      <c r="O15" s="25">
        <v>0.61220792961327097</v>
      </c>
      <c r="P15" s="25">
        <v>0.69395481980483997</v>
      </c>
      <c r="Q15" s="25">
        <v>0</v>
      </c>
      <c r="R15" s="25">
        <v>0</v>
      </c>
      <c r="S15" s="25">
        <v>0</v>
      </c>
    </row>
    <row r="16" spans="1:19" ht="15" x14ac:dyDescent="0.25">
      <c r="A16" s="3" t="s">
        <v>118</v>
      </c>
      <c r="B16" s="4">
        <v>0.432195571955719</v>
      </c>
      <c r="C16" s="4">
        <v>0.35089186544358197</v>
      </c>
      <c r="D16" s="4">
        <v>0.44379521056118898</v>
      </c>
      <c r="E16" s="25">
        <v>0.59982014388489202</v>
      </c>
      <c r="F16" s="25">
        <v>0.57414254133759102</v>
      </c>
      <c r="G16" s="25">
        <v>0.64760307820624996</v>
      </c>
      <c r="H16" s="25">
        <v>0</v>
      </c>
      <c r="I16" s="25">
        <v>0</v>
      </c>
      <c r="J16" s="25">
        <v>0</v>
      </c>
      <c r="K16" s="25">
        <v>0.51983394833948304</v>
      </c>
      <c r="L16" s="25">
        <v>0.45477916756936798</v>
      </c>
      <c r="M16" s="25">
        <v>0.54500133745450996</v>
      </c>
      <c r="N16" s="25">
        <v>0.66996402877697803</v>
      </c>
      <c r="O16" s="25">
        <v>0.64214426244594502</v>
      </c>
      <c r="P16" s="25">
        <v>0.71650186676042404</v>
      </c>
      <c r="Q16" s="25">
        <v>0</v>
      </c>
      <c r="R16" s="25">
        <v>0</v>
      </c>
      <c r="S16" s="25">
        <v>0</v>
      </c>
    </row>
    <row r="17" spans="1:19" ht="15" x14ac:dyDescent="0.25">
      <c r="A17" s="3" t="s">
        <v>119</v>
      </c>
      <c r="B17" s="4">
        <v>0.45469100224143399</v>
      </c>
      <c r="C17" s="4">
        <v>0.37480777711976099</v>
      </c>
      <c r="D17" s="4">
        <v>0.47332770491752602</v>
      </c>
      <c r="E17" s="25">
        <v>0.64491421568627405</v>
      </c>
      <c r="F17" s="25">
        <v>0.61188887594625596</v>
      </c>
      <c r="G17" s="25">
        <v>0.69656483791649904</v>
      </c>
      <c r="H17" s="25">
        <v>0</v>
      </c>
      <c r="I17" s="25">
        <v>0</v>
      </c>
      <c r="J17" s="25">
        <v>0</v>
      </c>
      <c r="K17" s="25">
        <v>0.57348703170028803</v>
      </c>
      <c r="L17" s="25">
        <v>0.49272124363821501</v>
      </c>
      <c r="M17" s="25">
        <v>0.58652239473841195</v>
      </c>
      <c r="N17" s="25">
        <v>0.74908088235294101</v>
      </c>
      <c r="O17" s="25">
        <v>0.73441061065866897</v>
      </c>
      <c r="P17" s="25">
        <v>0.79885794910626295</v>
      </c>
      <c r="Q17" s="25">
        <v>0</v>
      </c>
      <c r="R17" s="25">
        <v>0</v>
      </c>
      <c r="S17" s="25">
        <v>0</v>
      </c>
    </row>
    <row r="18" spans="1:19" ht="15" x14ac:dyDescent="0.25">
      <c r="A18" s="3" t="s">
        <v>120</v>
      </c>
      <c r="B18" s="4">
        <v>0</v>
      </c>
      <c r="C18" s="4">
        <v>0</v>
      </c>
      <c r="D18" s="4">
        <v>0</v>
      </c>
      <c r="E18" s="25">
        <v>0.81761841522797696</v>
      </c>
      <c r="F18" s="25">
        <v>0.79682511736063999</v>
      </c>
      <c r="G18" s="25">
        <v>0.851202119925068</v>
      </c>
      <c r="H18" s="25">
        <v>0.637574644005512</v>
      </c>
      <c r="I18" s="25">
        <v>0.60303212623873803</v>
      </c>
      <c r="J18" s="25">
        <v>0.68090362365709201</v>
      </c>
      <c r="K18" s="25">
        <v>0</v>
      </c>
      <c r="L18" s="25">
        <v>0</v>
      </c>
      <c r="M18" s="25">
        <v>0</v>
      </c>
      <c r="N18" s="25">
        <v>0.899070385126162</v>
      </c>
      <c r="O18" s="25">
        <v>0.88897576460655803</v>
      </c>
      <c r="P18" s="25">
        <v>0.92868989935153801</v>
      </c>
      <c r="Q18" s="25">
        <v>0.74322462103812503</v>
      </c>
      <c r="R18" s="25">
        <v>0.72106116425815703</v>
      </c>
      <c r="S18" s="25">
        <v>0.78408726680309004</v>
      </c>
    </row>
    <row r="19" spans="1:19" ht="15" x14ac:dyDescent="0.25">
      <c r="A19" s="28" t="s">
        <v>187</v>
      </c>
      <c r="B19" s="35">
        <v>0</v>
      </c>
      <c r="C19" s="35">
        <v>0</v>
      </c>
      <c r="D19" s="35">
        <v>0</v>
      </c>
      <c r="E19" s="32">
        <v>0.35918706</v>
      </c>
      <c r="F19" s="32">
        <v>0.29806155000000001</v>
      </c>
      <c r="G19" s="32">
        <v>0.39948418000000002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0.64330153000000001</v>
      </c>
      <c r="O19" s="32">
        <v>0.60448555999999998</v>
      </c>
      <c r="P19" s="32">
        <v>0.69165816999999996</v>
      </c>
      <c r="Q19" s="32">
        <v>0</v>
      </c>
      <c r="R19" s="32">
        <v>0</v>
      </c>
      <c r="S19" s="32">
        <v>0</v>
      </c>
    </row>
    <row r="20" spans="1:19" ht="15" x14ac:dyDescent="0.25">
      <c r="A20" s="19"/>
      <c r="B20" s="25"/>
      <c r="C20" s="25"/>
      <c r="D20" s="25"/>
      <c r="H20" s="19"/>
      <c r="I20" s="25"/>
      <c r="J20" s="25"/>
      <c r="K20" s="25"/>
    </row>
    <row r="21" spans="1:19" x14ac:dyDescent="0.5">
      <c r="A21" s="19"/>
      <c r="B21" s="25"/>
      <c r="C21" s="25"/>
      <c r="D21" s="25"/>
      <c r="H21" s="19"/>
      <c r="I21" s="25"/>
      <c r="J21" s="25"/>
      <c r="K21" s="25"/>
    </row>
    <row r="22" spans="1:19" ht="15" x14ac:dyDescent="0.25">
      <c r="A22" s="40"/>
      <c r="B22" s="63" t="s">
        <v>85</v>
      </c>
      <c r="C22" s="63"/>
      <c r="D22" s="63"/>
      <c r="E22" s="63"/>
      <c r="F22" s="63"/>
      <c r="G22" s="63"/>
      <c r="H22" s="63"/>
      <c r="I22" s="63"/>
      <c r="J22" s="63"/>
      <c r="K22" s="62" t="s">
        <v>88</v>
      </c>
      <c r="L22" s="62"/>
      <c r="M22" s="62"/>
      <c r="N22" s="62"/>
      <c r="O22" s="62"/>
      <c r="P22" s="62"/>
      <c r="Q22" s="62"/>
      <c r="R22" s="62"/>
      <c r="S22" s="62"/>
    </row>
    <row r="23" spans="1:19" ht="15" x14ac:dyDescent="0.25">
      <c r="A23" s="40"/>
      <c r="B23" s="63" t="s">
        <v>113</v>
      </c>
      <c r="C23" s="63"/>
      <c r="D23" s="63"/>
      <c r="E23" s="63" t="s">
        <v>114</v>
      </c>
      <c r="F23" s="63"/>
      <c r="G23" s="63"/>
      <c r="H23" s="63" t="s">
        <v>115</v>
      </c>
      <c r="I23" s="63"/>
      <c r="J23" s="63"/>
      <c r="K23" s="62" t="s">
        <v>113</v>
      </c>
      <c r="L23" s="62"/>
      <c r="M23" s="62"/>
      <c r="N23" s="62" t="s">
        <v>114</v>
      </c>
      <c r="O23" s="62"/>
      <c r="P23" s="62"/>
      <c r="Q23" s="62" t="s">
        <v>115</v>
      </c>
      <c r="R23" s="62"/>
      <c r="S23" s="62"/>
    </row>
    <row r="24" spans="1:19" ht="15" x14ac:dyDescent="0.25">
      <c r="A24" s="40"/>
      <c r="B24" s="40" t="s">
        <v>113</v>
      </c>
      <c r="C24" s="40" t="s">
        <v>96</v>
      </c>
      <c r="D24" s="40" t="s">
        <v>97</v>
      </c>
      <c r="E24" s="40" t="s">
        <v>114</v>
      </c>
      <c r="F24" s="40" t="s">
        <v>96</v>
      </c>
      <c r="G24" s="40" t="s">
        <v>97</v>
      </c>
      <c r="H24" s="40" t="s">
        <v>115</v>
      </c>
      <c r="I24" s="40" t="s">
        <v>96</v>
      </c>
      <c r="J24" s="40" t="s">
        <v>97</v>
      </c>
      <c r="K24" s="3" t="s">
        <v>113</v>
      </c>
      <c r="L24" s="3" t="s">
        <v>96</v>
      </c>
      <c r="M24" s="3" t="s">
        <v>97</v>
      </c>
      <c r="N24" s="3" t="s">
        <v>114</v>
      </c>
      <c r="O24" s="3" t="s">
        <v>96</v>
      </c>
      <c r="P24" s="3" t="s">
        <v>97</v>
      </c>
      <c r="Q24" s="3" t="s">
        <v>115</v>
      </c>
      <c r="R24" s="3" t="s">
        <v>96</v>
      </c>
      <c r="S24" s="3" t="s">
        <v>97</v>
      </c>
    </row>
    <row r="25" spans="1:19" ht="15" x14ac:dyDescent="0.25">
      <c r="A25" s="3" t="s">
        <v>116</v>
      </c>
      <c r="B25" s="25">
        <f>B14</f>
        <v>0.86173184357541899</v>
      </c>
      <c r="C25" s="25">
        <f>B14-C14</f>
        <v>3.9339110981292946E-2</v>
      </c>
      <c r="D25" s="25">
        <f>D14-B14</f>
        <v>1.3956494242124973E-2</v>
      </c>
      <c r="E25" s="25">
        <f>E14</f>
        <v>0.88499828355647103</v>
      </c>
      <c r="F25" s="25">
        <f>E14-F14</f>
        <v>2.2247652771867021E-2</v>
      </c>
      <c r="G25" s="25">
        <f>G14-E14</f>
        <v>2.242696148090495E-2</v>
      </c>
      <c r="H25" s="25">
        <f>H14</f>
        <v>0</v>
      </c>
      <c r="I25" s="25">
        <f>H14-I14</f>
        <v>0</v>
      </c>
      <c r="J25" s="25">
        <f>J14-H14</f>
        <v>0</v>
      </c>
      <c r="K25" s="25">
        <f>K14</f>
        <v>0.91655027932960897</v>
      </c>
      <c r="L25" s="25">
        <f>K14-L14</f>
        <v>3.4382639527554937E-2</v>
      </c>
      <c r="M25" s="25">
        <f>M14-K14</f>
        <v>1.5240214979923006E-2</v>
      </c>
      <c r="N25" s="25">
        <f>N14</f>
        <v>0.93958118777892197</v>
      </c>
      <c r="O25" s="25">
        <f>N14-O14</f>
        <v>1.092041489235196E-2</v>
      </c>
      <c r="P25" s="25">
        <f>P14-N14</f>
        <v>1.8302174748292988E-2</v>
      </c>
      <c r="Q25" s="25">
        <f>Q14</f>
        <v>0</v>
      </c>
      <c r="R25" s="25">
        <f>Q14-R14</f>
        <v>0</v>
      </c>
      <c r="S25" s="25">
        <f>S14-Q14</f>
        <v>0</v>
      </c>
    </row>
    <row r="26" spans="1:19" ht="15" x14ac:dyDescent="0.25">
      <c r="A26" s="3" t="s">
        <v>117</v>
      </c>
      <c r="B26" s="25">
        <f t="shared" ref="B26:B30" si="0">B15</f>
        <v>0.86927062574730896</v>
      </c>
      <c r="C26" s="25">
        <f t="shared" ref="C26:C30" si="1">B15-C15</f>
        <v>2.8313642841673925E-2</v>
      </c>
      <c r="D26" s="25">
        <f t="shared" ref="D26:D30" si="2">D15-B15</f>
        <v>1.9868121887254064E-2</v>
      </c>
      <c r="E26" s="25">
        <f t="shared" ref="E26:E30" si="3">E15</f>
        <v>0.58547717842323599</v>
      </c>
      <c r="F26" s="25">
        <f t="shared" ref="F26:F30" si="4">E15-F15</f>
        <v>3.2246716535271003E-2</v>
      </c>
      <c r="G26" s="25">
        <f t="shared" ref="G26:G30" si="5">G15-E15</f>
        <v>4.5587244412736982E-2</v>
      </c>
      <c r="H26" s="25">
        <f t="shared" ref="H26:H30" si="6">H15</f>
        <v>0</v>
      </c>
      <c r="I26" s="25">
        <f t="shared" ref="I26:I30" si="7">H15-I15</f>
        <v>0</v>
      </c>
      <c r="J26" s="25">
        <f t="shared" ref="J26:J30" si="8">J15-H15</f>
        <v>0</v>
      </c>
      <c r="K26" s="25">
        <f t="shared" ref="K26:K30" si="9">K15</f>
        <v>0.90952570745316796</v>
      </c>
      <c r="L26" s="25">
        <f t="shared" ref="L26:L30" si="10">K15-L15</f>
        <v>2.9697616745980926E-2</v>
      </c>
      <c r="M26" s="25">
        <f t="shared" ref="M26:M30" si="11">M15-K15</f>
        <v>1.7850995338956066E-2</v>
      </c>
      <c r="N26" s="25">
        <f t="shared" ref="N26:N30" si="12">N15</f>
        <v>0.64564315352697099</v>
      </c>
      <c r="O26" s="25">
        <f t="shared" ref="O26:O30" si="13">N15-O15</f>
        <v>3.3435223913700018E-2</v>
      </c>
      <c r="P26" s="25">
        <f t="shared" ref="P26:P30" si="14">P15-N15</f>
        <v>4.8311666277868981E-2</v>
      </c>
      <c r="Q26" s="25">
        <f t="shared" ref="Q26:Q30" si="15">Q15</f>
        <v>0</v>
      </c>
      <c r="R26" s="25">
        <f t="shared" ref="R26:R30" si="16">Q15-R15</f>
        <v>0</v>
      </c>
      <c r="S26" s="25">
        <f t="shared" ref="S26:S30" si="17">S15-Q15</f>
        <v>0</v>
      </c>
    </row>
    <row r="27" spans="1:19" ht="15" x14ac:dyDescent="0.25">
      <c r="A27" s="3" t="s">
        <v>118</v>
      </c>
      <c r="B27" s="25">
        <f t="shared" si="0"/>
        <v>0.432195571955719</v>
      </c>
      <c r="C27" s="25">
        <f t="shared" si="1"/>
        <v>8.1303706512137031E-2</v>
      </c>
      <c r="D27" s="25">
        <f t="shared" si="2"/>
        <v>1.1599638605469975E-2</v>
      </c>
      <c r="E27" s="25">
        <f t="shared" si="3"/>
        <v>0.59982014388489202</v>
      </c>
      <c r="F27" s="25">
        <f t="shared" si="4"/>
        <v>2.5677602547301004E-2</v>
      </c>
      <c r="G27" s="25">
        <f t="shared" si="5"/>
        <v>4.7782934321357939E-2</v>
      </c>
      <c r="H27" s="25">
        <f t="shared" si="6"/>
        <v>0</v>
      </c>
      <c r="I27" s="25">
        <f t="shared" si="7"/>
        <v>0</v>
      </c>
      <c r="J27" s="25">
        <f t="shared" si="8"/>
        <v>0</v>
      </c>
      <c r="K27" s="25">
        <f t="shared" si="9"/>
        <v>0.51983394833948304</v>
      </c>
      <c r="L27" s="25">
        <f t="shared" si="10"/>
        <v>6.5054780770115062E-2</v>
      </c>
      <c r="M27" s="25">
        <f t="shared" si="11"/>
        <v>2.5167389115026917E-2</v>
      </c>
      <c r="N27" s="25">
        <f t="shared" si="12"/>
        <v>0.66996402877697803</v>
      </c>
      <c r="O27" s="25">
        <f t="shared" si="13"/>
        <v>2.7819766331033002E-2</v>
      </c>
      <c r="P27" s="25">
        <f t="shared" si="14"/>
        <v>4.6537837983446018E-2</v>
      </c>
      <c r="Q27" s="25">
        <f t="shared" si="15"/>
        <v>0</v>
      </c>
      <c r="R27" s="25">
        <f t="shared" si="16"/>
        <v>0</v>
      </c>
      <c r="S27" s="25">
        <f t="shared" si="17"/>
        <v>0</v>
      </c>
    </row>
    <row r="28" spans="1:19" ht="15" x14ac:dyDescent="0.25">
      <c r="A28" s="3" t="s">
        <v>119</v>
      </c>
      <c r="B28" s="25">
        <f t="shared" si="0"/>
        <v>0.45469100224143399</v>
      </c>
      <c r="C28" s="25">
        <f t="shared" si="1"/>
        <v>7.9883225121673007E-2</v>
      </c>
      <c r="D28" s="25">
        <f t="shared" si="2"/>
        <v>1.8636702676092021E-2</v>
      </c>
      <c r="E28" s="25">
        <f t="shared" si="3"/>
        <v>0.64491421568627405</v>
      </c>
      <c r="F28" s="25">
        <f t="shared" si="4"/>
        <v>3.3025339740018089E-2</v>
      </c>
      <c r="G28" s="25">
        <f t="shared" si="5"/>
        <v>5.1650622230224985E-2</v>
      </c>
      <c r="H28" s="25">
        <f t="shared" si="6"/>
        <v>0</v>
      </c>
      <c r="I28" s="25">
        <f t="shared" si="7"/>
        <v>0</v>
      </c>
      <c r="J28" s="25">
        <f t="shared" si="8"/>
        <v>0</v>
      </c>
      <c r="K28" s="25">
        <f t="shared" si="9"/>
        <v>0.57348703170028803</v>
      </c>
      <c r="L28" s="25">
        <f t="shared" si="10"/>
        <v>8.0765788062073018E-2</v>
      </c>
      <c r="M28" s="25">
        <f t="shared" si="11"/>
        <v>1.3035363038123915E-2</v>
      </c>
      <c r="N28" s="25">
        <f t="shared" si="12"/>
        <v>0.74908088235294101</v>
      </c>
      <c r="O28" s="25">
        <f t="shared" si="13"/>
        <v>1.4670271694272041E-2</v>
      </c>
      <c r="P28" s="25">
        <f t="shared" si="14"/>
        <v>4.9777066753321941E-2</v>
      </c>
      <c r="Q28" s="25">
        <f t="shared" si="15"/>
        <v>0</v>
      </c>
      <c r="R28" s="25">
        <f t="shared" si="16"/>
        <v>0</v>
      </c>
      <c r="S28" s="25">
        <f t="shared" si="17"/>
        <v>0</v>
      </c>
    </row>
    <row r="29" spans="1:19" ht="15" x14ac:dyDescent="0.25">
      <c r="A29" s="3" t="s">
        <v>120</v>
      </c>
      <c r="B29" s="25">
        <f t="shared" si="0"/>
        <v>0</v>
      </c>
      <c r="C29" s="25">
        <f t="shared" si="1"/>
        <v>0</v>
      </c>
      <c r="D29" s="25">
        <f t="shared" si="2"/>
        <v>0</v>
      </c>
      <c r="E29" s="25">
        <f t="shared" si="3"/>
        <v>0.81761841522797696</v>
      </c>
      <c r="F29" s="25">
        <f t="shared" si="4"/>
        <v>2.0793297867336968E-2</v>
      </c>
      <c r="G29" s="25">
        <f t="shared" si="5"/>
        <v>3.3583704697091044E-2</v>
      </c>
      <c r="H29" s="25">
        <f t="shared" si="6"/>
        <v>0.637574644005512</v>
      </c>
      <c r="I29" s="25">
        <f t="shared" si="7"/>
        <v>3.4542517766773972E-2</v>
      </c>
      <c r="J29" s="25">
        <f t="shared" si="8"/>
        <v>4.3328979651580002E-2</v>
      </c>
      <c r="K29" s="25">
        <f t="shared" si="9"/>
        <v>0</v>
      </c>
      <c r="L29" s="25">
        <f t="shared" si="10"/>
        <v>0</v>
      </c>
      <c r="M29" s="25">
        <f t="shared" si="11"/>
        <v>0</v>
      </c>
      <c r="N29" s="25">
        <f t="shared" si="12"/>
        <v>0.899070385126162</v>
      </c>
      <c r="O29" s="25">
        <f t="shared" si="13"/>
        <v>1.009462051960397E-2</v>
      </c>
      <c r="P29" s="25">
        <f t="shared" si="14"/>
        <v>2.9619514225376009E-2</v>
      </c>
      <c r="Q29" s="25">
        <f t="shared" si="15"/>
        <v>0.74322462103812503</v>
      </c>
      <c r="R29" s="25">
        <f t="shared" si="16"/>
        <v>2.2163456779968005E-2</v>
      </c>
      <c r="S29" s="25">
        <f t="shared" si="17"/>
        <v>4.0862645764965011E-2</v>
      </c>
    </row>
    <row r="30" spans="1:19" ht="15" x14ac:dyDescent="0.25">
      <c r="A30" s="28" t="s">
        <v>187</v>
      </c>
      <c r="B30" s="32">
        <f t="shared" si="0"/>
        <v>0</v>
      </c>
      <c r="C30" s="32">
        <f t="shared" si="1"/>
        <v>0</v>
      </c>
      <c r="D30" s="32">
        <f t="shared" si="2"/>
        <v>0</v>
      </c>
      <c r="E30" s="32">
        <f t="shared" si="3"/>
        <v>0.35918706</v>
      </c>
      <c r="F30" s="32">
        <f t="shared" si="4"/>
        <v>6.1125509999999994E-2</v>
      </c>
      <c r="G30" s="32">
        <f t="shared" si="5"/>
        <v>4.029712000000002E-2</v>
      </c>
      <c r="H30" s="32">
        <f t="shared" si="6"/>
        <v>0</v>
      </c>
      <c r="I30" s="32">
        <f t="shared" si="7"/>
        <v>0</v>
      </c>
      <c r="J30" s="32">
        <f t="shared" si="8"/>
        <v>0</v>
      </c>
      <c r="K30" s="32">
        <f t="shared" si="9"/>
        <v>0</v>
      </c>
      <c r="L30" s="32">
        <f t="shared" si="10"/>
        <v>0</v>
      </c>
      <c r="M30" s="32">
        <f t="shared" si="11"/>
        <v>0</v>
      </c>
      <c r="N30" s="32">
        <f t="shared" si="12"/>
        <v>0.64330153000000001</v>
      </c>
      <c r="O30" s="32">
        <f t="shared" si="13"/>
        <v>3.8815970000000033E-2</v>
      </c>
      <c r="P30" s="32">
        <f t="shared" si="14"/>
        <v>4.8356639999999951E-2</v>
      </c>
      <c r="Q30" s="32">
        <f t="shared" si="15"/>
        <v>0</v>
      </c>
      <c r="R30" s="32">
        <f t="shared" si="16"/>
        <v>0</v>
      </c>
      <c r="S30" s="32">
        <f t="shared" si="17"/>
        <v>0</v>
      </c>
    </row>
    <row r="46" spans="1:4" x14ac:dyDescent="0.35">
      <c r="A46" s="19"/>
      <c r="B46" s="25"/>
      <c r="C46" s="25"/>
      <c r="D46" s="25"/>
    </row>
    <row r="48" spans="1:4" x14ac:dyDescent="0.35">
      <c r="A48" s="19"/>
      <c r="B48" s="25"/>
      <c r="C48" s="25"/>
      <c r="D48" s="25"/>
    </row>
    <row r="50" spans="1:4" x14ac:dyDescent="0.35">
      <c r="A50" s="19"/>
      <c r="B50" s="25"/>
      <c r="C50" s="25"/>
      <c r="D50" s="25"/>
    </row>
  </sheetData>
  <mergeCells count="25">
    <mergeCell ref="Q2:S2"/>
    <mergeCell ref="B22:J22"/>
    <mergeCell ref="K22:S22"/>
    <mergeCell ref="B23:D23"/>
    <mergeCell ref="E23:G23"/>
    <mergeCell ref="H23:J23"/>
    <mergeCell ref="K23:M23"/>
    <mergeCell ref="N23:P23"/>
    <mergeCell ref="Q23:S23"/>
    <mergeCell ref="N1:S1"/>
    <mergeCell ref="B12:D12"/>
    <mergeCell ref="E12:G12"/>
    <mergeCell ref="H12:J12"/>
    <mergeCell ref="B11:J11"/>
    <mergeCell ref="K11:S11"/>
    <mergeCell ref="K12:M12"/>
    <mergeCell ref="N12:P12"/>
    <mergeCell ref="Q12:S12"/>
    <mergeCell ref="B1:G1"/>
    <mergeCell ref="H1:M1"/>
    <mergeCell ref="B2:D2"/>
    <mergeCell ref="E2:G2"/>
    <mergeCell ref="H2:J2"/>
    <mergeCell ref="K2:M2"/>
    <mergeCell ref="N2:P2"/>
  </mergeCells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opLeftCell="A67" workbookViewId="0">
      <selection activeCell="E79" sqref="E79:F94"/>
    </sheetView>
  </sheetViews>
  <sheetFormatPr baseColWidth="10" defaultRowHeight="14.5" x14ac:dyDescent="0.35"/>
  <sheetData>
    <row r="1" spans="1:8" x14ac:dyDescent="0.5">
      <c r="A1" t="s">
        <v>27</v>
      </c>
      <c r="D1" t="s">
        <v>32</v>
      </c>
      <c r="G1" t="s">
        <v>43</v>
      </c>
    </row>
    <row r="2" spans="1:8" x14ac:dyDescent="0.5">
      <c r="A2" t="s">
        <v>28</v>
      </c>
      <c r="B2" t="s">
        <v>29</v>
      </c>
      <c r="D2" t="s">
        <v>28</v>
      </c>
      <c r="E2" t="s">
        <v>29</v>
      </c>
      <c r="G2" t="s">
        <v>28</v>
      </c>
      <c r="H2" t="s">
        <v>29</v>
      </c>
    </row>
    <row r="3" spans="1:8" x14ac:dyDescent="0.5">
      <c r="A3" t="s">
        <v>57</v>
      </c>
      <c r="B3">
        <v>0</v>
      </c>
      <c r="D3" t="s">
        <v>57</v>
      </c>
      <c r="E3">
        <v>0</v>
      </c>
      <c r="G3" t="s">
        <v>56</v>
      </c>
      <c r="H3">
        <v>0</v>
      </c>
    </row>
    <row r="4" spans="1:8" x14ac:dyDescent="0.5">
      <c r="A4" t="s">
        <v>58</v>
      </c>
      <c r="B4">
        <v>0</v>
      </c>
      <c r="D4" t="s">
        <v>58</v>
      </c>
      <c r="E4">
        <v>0</v>
      </c>
      <c r="G4" t="s">
        <v>52</v>
      </c>
      <c r="H4">
        <v>0</v>
      </c>
    </row>
    <row r="5" spans="1:8" x14ac:dyDescent="0.5">
      <c r="A5" t="s">
        <v>46</v>
      </c>
      <c r="B5">
        <v>0</v>
      </c>
      <c r="D5" t="s">
        <v>46</v>
      </c>
      <c r="E5">
        <v>1</v>
      </c>
      <c r="G5" t="s">
        <v>55</v>
      </c>
      <c r="H5">
        <v>0</v>
      </c>
    </row>
    <row r="6" spans="1:8" x14ac:dyDescent="0.5">
      <c r="A6" t="s">
        <v>59</v>
      </c>
      <c r="B6">
        <v>0</v>
      </c>
      <c r="D6" t="s">
        <v>59</v>
      </c>
      <c r="E6">
        <v>0</v>
      </c>
      <c r="G6" t="s">
        <v>53</v>
      </c>
      <c r="H6">
        <v>0</v>
      </c>
    </row>
    <row r="7" spans="1:8" x14ac:dyDescent="0.5">
      <c r="A7" t="s">
        <v>38</v>
      </c>
      <c r="B7">
        <v>198</v>
      </c>
      <c r="D7" t="s">
        <v>38</v>
      </c>
      <c r="E7">
        <v>191</v>
      </c>
      <c r="G7" t="s">
        <v>51</v>
      </c>
      <c r="H7">
        <v>0</v>
      </c>
    </row>
    <row r="8" spans="1:8" x14ac:dyDescent="0.5">
      <c r="A8" t="s">
        <v>39</v>
      </c>
      <c r="B8">
        <v>459</v>
      </c>
      <c r="D8" t="s">
        <v>39</v>
      </c>
      <c r="E8">
        <v>464</v>
      </c>
      <c r="G8" t="s">
        <v>54</v>
      </c>
      <c r="H8">
        <v>0</v>
      </c>
    </row>
    <row r="9" spans="1:8" x14ac:dyDescent="0.5">
      <c r="A9" t="s">
        <v>60</v>
      </c>
      <c r="B9">
        <v>0</v>
      </c>
      <c r="D9" t="s">
        <v>60</v>
      </c>
      <c r="E9">
        <v>0</v>
      </c>
    </row>
    <row r="10" spans="1:8" x14ac:dyDescent="0.5">
      <c r="A10" t="s">
        <v>41</v>
      </c>
      <c r="B10">
        <v>4</v>
      </c>
      <c r="D10" t="s">
        <v>41</v>
      </c>
      <c r="E10">
        <v>6</v>
      </c>
    </row>
    <row r="11" spans="1:8" x14ac:dyDescent="0.5">
      <c r="A11" t="s">
        <v>35</v>
      </c>
      <c r="B11">
        <v>221</v>
      </c>
      <c r="D11" t="s">
        <v>35</v>
      </c>
      <c r="E11">
        <v>251</v>
      </c>
    </row>
    <row r="12" spans="1:8" x14ac:dyDescent="0.5">
      <c r="A12" t="s">
        <v>33</v>
      </c>
      <c r="B12">
        <v>428</v>
      </c>
      <c r="D12" t="s">
        <v>33</v>
      </c>
      <c r="E12">
        <v>433</v>
      </c>
    </row>
    <row r="13" spans="1:8" x14ac:dyDescent="0.5">
      <c r="A13" t="s">
        <v>61</v>
      </c>
      <c r="B13">
        <v>0</v>
      </c>
      <c r="D13" t="s">
        <v>61</v>
      </c>
      <c r="E13">
        <v>0</v>
      </c>
    </row>
    <row r="14" spans="1:8" x14ac:dyDescent="0.5">
      <c r="A14" t="s">
        <v>36</v>
      </c>
      <c r="B14">
        <v>5</v>
      </c>
      <c r="D14" t="s">
        <v>36</v>
      </c>
      <c r="E14">
        <v>5</v>
      </c>
    </row>
    <row r="15" spans="1:8" x14ac:dyDescent="0.5">
      <c r="A15" t="s">
        <v>34</v>
      </c>
      <c r="B15">
        <v>157</v>
      </c>
      <c r="D15" t="s">
        <v>34</v>
      </c>
      <c r="E15">
        <v>149</v>
      </c>
    </row>
    <row r="16" spans="1:8" x14ac:dyDescent="0.5">
      <c r="A16" t="s">
        <v>62</v>
      </c>
      <c r="B16">
        <v>0</v>
      </c>
      <c r="D16" t="s">
        <v>62</v>
      </c>
      <c r="E16">
        <v>0</v>
      </c>
    </row>
    <row r="17" spans="1:8" x14ac:dyDescent="0.5">
      <c r="A17" t="s">
        <v>37</v>
      </c>
      <c r="B17">
        <v>4</v>
      </c>
      <c r="D17" t="s">
        <v>37</v>
      </c>
      <c r="E17">
        <v>4</v>
      </c>
    </row>
    <row r="18" spans="1:8" x14ac:dyDescent="0.5">
      <c r="A18" t="s">
        <v>69</v>
      </c>
      <c r="B18">
        <f>SUM(B3:B17)</f>
        <v>1476</v>
      </c>
      <c r="D18" t="s">
        <v>69</v>
      </c>
      <c r="E18">
        <f>SUM(E3:E17)</f>
        <v>1504</v>
      </c>
      <c r="G18" t="s">
        <v>69</v>
      </c>
      <c r="H18">
        <f>SUM(H3:H17)</f>
        <v>0</v>
      </c>
    </row>
    <row r="20" spans="1:8" x14ac:dyDescent="0.5">
      <c r="A20" t="s">
        <v>30</v>
      </c>
      <c r="D20" t="s">
        <v>40</v>
      </c>
      <c r="G20" t="s">
        <v>44</v>
      </c>
    </row>
    <row r="21" spans="1:8" x14ac:dyDescent="0.5">
      <c r="A21" t="s">
        <v>28</v>
      </c>
      <c r="B21" t="s">
        <v>29</v>
      </c>
      <c r="D21" t="s">
        <v>28</v>
      </c>
      <c r="E21" t="s">
        <v>29</v>
      </c>
      <c r="G21" t="s">
        <v>28</v>
      </c>
      <c r="H21" t="s">
        <v>29</v>
      </c>
    </row>
    <row r="22" spans="1:8" x14ac:dyDescent="0.5">
      <c r="A22" t="s">
        <v>57</v>
      </c>
      <c r="B22">
        <v>0</v>
      </c>
      <c r="D22" t="s">
        <v>57</v>
      </c>
      <c r="E22">
        <v>0</v>
      </c>
      <c r="G22" t="s">
        <v>56</v>
      </c>
      <c r="H22">
        <v>0</v>
      </c>
    </row>
    <row r="23" spans="1:8" x14ac:dyDescent="0.5">
      <c r="A23" t="s">
        <v>58</v>
      </c>
      <c r="B23">
        <v>0</v>
      </c>
      <c r="D23" t="s">
        <v>58</v>
      </c>
      <c r="E23">
        <v>0</v>
      </c>
      <c r="G23" t="s">
        <v>52</v>
      </c>
      <c r="H23">
        <v>0</v>
      </c>
    </row>
    <row r="24" spans="1:8" x14ac:dyDescent="0.5">
      <c r="A24" t="s">
        <v>46</v>
      </c>
      <c r="B24">
        <v>0</v>
      </c>
      <c r="D24" t="s">
        <v>46</v>
      </c>
      <c r="E24">
        <v>0</v>
      </c>
      <c r="G24" t="s">
        <v>55</v>
      </c>
      <c r="H24">
        <v>0</v>
      </c>
    </row>
    <row r="25" spans="1:8" x14ac:dyDescent="0.5">
      <c r="A25" t="s">
        <v>59</v>
      </c>
      <c r="B25">
        <v>0</v>
      </c>
      <c r="D25" t="s">
        <v>59</v>
      </c>
      <c r="E25">
        <v>0</v>
      </c>
      <c r="G25" t="s">
        <v>53</v>
      </c>
      <c r="H25">
        <v>0</v>
      </c>
    </row>
    <row r="26" spans="1:8" x14ac:dyDescent="0.5">
      <c r="A26" t="s">
        <v>38</v>
      </c>
      <c r="B26">
        <v>40</v>
      </c>
      <c r="D26" t="s">
        <v>38</v>
      </c>
      <c r="E26">
        <v>35</v>
      </c>
      <c r="G26" t="s">
        <v>51</v>
      </c>
      <c r="H26">
        <v>0</v>
      </c>
    </row>
    <row r="27" spans="1:8" x14ac:dyDescent="0.5">
      <c r="A27" t="s">
        <v>39</v>
      </c>
      <c r="B27">
        <v>35</v>
      </c>
      <c r="D27" t="s">
        <v>39</v>
      </c>
      <c r="E27">
        <v>23</v>
      </c>
      <c r="G27" t="s">
        <v>54</v>
      </c>
      <c r="H27">
        <v>0</v>
      </c>
    </row>
    <row r="28" spans="1:8" x14ac:dyDescent="0.5">
      <c r="A28" t="s">
        <v>60</v>
      </c>
      <c r="B28">
        <v>0</v>
      </c>
      <c r="D28" t="s">
        <v>60</v>
      </c>
      <c r="E28">
        <v>0</v>
      </c>
    </row>
    <row r="29" spans="1:8" x14ac:dyDescent="0.5">
      <c r="A29" t="s">
        <v>41</v>
      </c>
      <c r="B29">
        <v>0</v>
      </c>
      <c r="D29" t="s">
        <v>41</v>
      </c>
      <c r="E29">
        <v>0</v>
      </c>
    </row>
    <row r="30" spans="1:8" x14ac:dyDescent="0.5">
      <c r="A30" t="s">
        <v>35</v>
      </c>
      <c r="B30">
        <v>59</v>
      </c>
      <c r="D30" t="s">
        <v>35</v>
      </c>
      <c r="E30">
        <v>64</v>
      </c>
    </row>
    <row r="31" spans="1:8" x14ac:dyDescent="0.5">
      <c r="A31" t="s">
        <v>33</v>
      </c>
      <c r="B31">
        <v>94</v>
      </c>
      <c r="D31" t="s">
        <v>33</v>
      </c>
      <c r="E31">
        <v>83</v>
      </c>
    </row>
    <row r="32" spans="1:8" x14ac:dyDescent="0.5">
      <c r="A32" t="s">
        <v>61</v>
      </c>
      <c r="B32">
        <v>0</v>
      </c>
      <c r="D32" t="s">
        <v>61</v>
      </c>
      <c r="E32">
        <v>0</v>
      </c>
    </row>
    <row r="33" spans="1:8" x14ac:dyDescent="0.5">
      <c r="A33" t="s">
        <v>36</v>
      </c>
      <c r="B33">
        <v>1</v>
      </c>
      <c r="D33" t="s">
        <v>36</v>
      </c>
      <c r="E33">
        <v>0</v>
      </c>
    </row>
    <row r="34" spans="1:8" x14ac:dyDescent="0.5">
      <c r="A34" t="s">
        <v>34</v>
      </c>
      <c r="B34">
        <v>7</v>
      </c>
      <c r="D34" t="s">
        <v>34</v>
      </c>
      <c r="E34">
        <v>6</v>
      </c>
    </row>
    <row r="35" spans="1:8" x14ac:dyDescent="0.5">
      <c r="A35" t="s">
        <v>62</v>
      </c>
      <c r="B35">
        <v>0</v>
      </c>
      <c r="D35" t="s">
        <v>62</v>
      </c>
      <c r="E35">
        <v>0</v>
      </c>
    </row>
    <row r="36" spans="1:8" x14ac:dyDescent="0.5">
      <c r="A36" t="s">
        <v>37</v>
      </c>
      <c r="B36">
        <v>0</v>
      </c>
      <c r="D36" t="s">
        <v>37</v>
      </c>
      <c r="E36">
        <v>0</v>
      </c>
    </row>
    <row r="37" spans="1:8" x14ac:dyDescent="0.5">
      <c r="A37" t="s">
        <v>69</v>
      </c>
      <c r="B37">
        <f>SUM(B22:B36)</f>
        <v>236</v>
      </c>
      <c r="D37" t="s">
        <v>69</v>
      </c>
      <c r="E37">
        <f>SUM(E22:E36)</f>
        <v>211</v>
      </c>
      <c r="G37" t="s">
        <v>69</v>
      </c>
      <c r="H37">
        <f>SUM(H22:H36)</f>
        <v>0</v>
      </c>
    </row>
    <row r="39" spans="1:8" x14ac:dyDescent="0.5">
      <c r="A39" t="s">
        <v>31</v>
      </c>
      <c r="D39" t="s">
        <v>42</v>
      </c>
      <c r="G39" t="s">
        <v>45</v>
      </c>
    </row>
    <row r="40" spans="1:8" x14ac:dyDescent="0.5">
      <c r="A40" t="s">
        <v>28</v>
      </c>
      <c r="B40" t="s">
        <v>29</v>
      </c>
      <c r="D40" t="s">
        <v>28</v>
      </c>
      <c r="E40" t="s">
        <v>29</v>
      </c>
      <c r="G40" t="s">
        <v>28</v>
      </c>
      <c r="H40" t="s">
        <v>29</v>
      </c>
    </row>
    <row r="41" spans="1:8" x14ac:dyDescent="0.5">
      <c r="A41" t="s">
        <v>57</v>
      </c>
      <c r="B41">
        <v>0</v>
      </c>
      <c r="D41" t="s">
        <v>57</v>
      </c>
      <c r="E41">
        <v>0</v>
      </c>
      <c r="G41" t="s">
        <v>56</v>
      </c>
      <c r="H41">
        <v>0</v>
      </c>
    </row>
    <row r="42" spans="1:8" x14ac:dyDescent="0.5">
      <c r="A42" t="s">
        <v>58</v>
      </c>
      <c r="B42">
        <v>0</v>
      </c>
      <c r="D42" t="s">
        <v>58</v>
      </c>
      <c r="E42">
        <v>0</v>
      </c>
      <c r="G42" t="s">
        <v>52</v>
      </c>
      <c r="H42">
        <v>0</v>
      </c>
    </row>
    <row r="43" spans="1:8" x14ac:dyDescent="0.5">
      <c r="A43" t="s">
        <v>46</v>
      </c>
      <c r="B43">
        <v>0</v>
      </c>
      <c r="D43" t="s">
        <v>46</v>
      </c>
      <c r="E43">
        <v>0</v>
      </c>
      <c r="G43" t="s">
        <v>55</v>
      </c>
      <c r="H43">
        <v>0</v>
      </c>
    </row>
    <row r="44" spans="1:8" x14ac:dyDescent="0.5">
      <c r="A44" t="s">
        <v>59</v>
      </c>
      <c r="B44">
        <v>0</v>
      </c>
      <c r="D44" t="s">
        <v>59</v>
      </c>
      <c r="E44">
        <v>0</v>
      </c>
      <c r="G44" t="s">
        <v>53</v>
      </c>
      <c r="H44">
        <v>0</v>
      </c>
    </row>
    <row r="45" spans="1:8" x14ac:dyDescent="0.5">
      <c r="A45" t="s">
        <v>38</v>
      </c>
      <c r="B45">
        <v>12</v>
      </c>
      <c r="D45" t="s">
        <v>38</v>
      </c>
      <c r="E45">
        <v>14</v>
      </c>
      <c r="G45" t="s">
        <v>51</v>
      </c>
      <c r="H45">
        <v>0</v>
      </c>
    </row>
    <row r="46" spans="1:8" x14ac:dyDescent="0.5">
      <c r="A46" t="s">
        <v>39</v>
      </c>
      <c r="B46">
        <v>22</v>
      </c>
      <c r="D46" t="s">
        <v>39</v>
      </c>
      <c r="E46">
        <v>24</v>
      </c>
      <c r="G46" t="s">
        <v>54</v>
      </c>
      <c r="H46">
        <v>0</v>
      </c>
    </row>
    <row r="47" spans="1:8" x14ac:dyDescent="0.5">
      <c r="A47" t="s">
        <v>60</v>
      </c>
      <c r="B47">
        <v>0</v>
      </c>
      <c r="D47" t="s">
        <v>60</v>
      </c>
      <c r="E47">
        <v>0</v>
      </c>
    </row>
    <row r="48" spans="1:8" x14ac:dyDescent="0.5">
      <c r="A48" t="s">
        <v>41</v>
      </c>
      <c r="B48">
        <v>0</v>
      </c>
      <c r="D48" t="s">
        <v>41</v>
      </c>
      <c r="E48">
        <v>0</v>
      </c>
    </row>
    <row r="49" spans="1:8" x14ac:dyDescent="0.5">
      <c r="A49" t="s">
        <v>35</v>
      </c>
      <c r="B49">
        <v>19</v>
      </c>
      <c r="D49" t="s">
        <v>35</v>
      </c>
      <c r="E49">
        <v>23</v>
      </c>
    </row>
    <row r="50" spans="1:8" x14ac:dyDescent="0.5">
      <c r="A50" t="s">
        <v>33</v>
      </c>
      <c r="B50">
        <v>50</v>
      </c>
      <c r="D50" t="s">
        <v>33</v>
      </c>
      <c r="E50">
        <v>41</v>
      </c>
    </row>
    <row r="51" spans="1:8" x14ac:dyDescent="0.5">
      <c r="A51" t="s">
        <v>61</v>
      </c>
      <c r="B51">
        <v>0</v>
      </c>
      <c r="D51" t="s">
        <v>61</v>
      </c>
      <c r="E51">
        <v>0</v>
      </c>
    </row>
    <row r="52" spans="1:8" x14ac:dyDescent="0.5">
      <c r="A52" t="s">
        <v>36</v>
      </c>
      <c r="B52">
        <v>1</v>
      </c>
      <c r="D52" t="s">
        <v>36</v>
      </c>
      <c r="E52">
        <v>0</v>
      </c>
    </row>
    <row r="53" spans="1:8" x14ac:dyDescent="0.5">
      <c r="A53" t="s">
        <v>34</v>
      </c>
      <c r="B53">
        <v>6</v>
      </c>
      <c r="D53" t="s">
        <v>34</v>
      </c>
      <c r="E53">
        <v>3</v>
      </c>
    </row>
    <row r="54" spans="1:8" x14ac:dyDescent="0.5">
      <c r="A54" t="s">
        <v>62</v>
      </c>
      <c r="B54">
        <v>0</v>
      </c>
      <c r="D54" t="s">
        <v>62</v>
      </c>
      <c r="E54">
        <v>0</v>
      </c>
    </row>
    <row r="55" spans="1:8" x14ac:dyDescent="0.5">
      <c r="A55" t="s">
        <v>37</v>
      </c>
      <c r="B55">
        <v>0</v>
      </c>
      <c r="D55" t="s">
        <v>37</v>
      </c>
      <c r="E55">
        <v>1</v>
      </c>
    </row>
    <row r="56" spans="1:8" x14ac:dyDescent="0.5">
      <c r="A56" t="s">
        <v>69</v>
      </c>
      <c r="B56">
        <f>SUM(B41:B55)</f>
        <v>110</v>
      </c>
      <c r="D56" t="s">
        <v>69</v>
      </c>
      <c r="E56">
        <f>SUM(E41:E55)</f>
        <v>106</v>
      </c>
      <c r="G56" t="s">
        <v>69</v>
      </c>
      <c r="H56">
        <f>SUM(H41:H55)</f>
        <v>0</v>
      </c>
    </row>
    <row r="58" spans="1:8" x14ac:dyDescent="0.5">
      <c r="A58" t="s">
        <v>63</v>
      </c>
      <c r="D58" t="s">
        <v>64</v>
      </c>
      <c r="G58" t="s">
        <v>65</v>
      </c>
    </row>
    <row r="59" spans="1:8" x14ac:dyDescent="0.5">
      <c r="A59" t="s">
        <v>28</v>
      </c>
      <c r="B59" t="s">
        <v>29</v>
      </c>
      <c r="D59" t="s">
        <v>28</v>
      </c>
      <c r="E59" t="s">
        <v>29</v>
      </c>
      <c r="G59" t="s">
        <v>28</v>
      </c>
      <c r="H59" t="s">
        <v>29</v>
      </c>
    </row>
    <row r="60" spans="1:8" x14ac:dyDescent="0.5">
      <c r="A60" t="s">
        <v>57</v>
      </c>
      <c r="B60">
        <f t="shared" ref="B60:B74" si="0">B3+B22</f>
        <v>0</v>
      </c>
      <c r="D60" t="s">
        <v>57</v>
      </c>
      <c r="E60">
        <f t="shared" ref="E60:E74" si="1">E3+E22</f>
        <v>0</v>
      </c>
      <c r="G60" t="s">
        <v>56</v>
      </c>
      <c r="H60">
        <f t="shared" ref="H60:H65" si="2">H3+H22</f>
        <v>0</v>
      </c>
    </row>
    <row r="61" spans="1:8" x14ac:dyDescent="0.5">
      <c r="A61" t="s">
        <v>58</v>
      </c>
      <c r="B61">
        <f t="shared" si="0"/>
        <v>0</v>
      </c>
      <c r="D61" t="s">
        <v>58</v>
      </c>
      <c r="E61">
        <f t="shared" si="1"/>
        <v>0</v>
      </c>
      <c r="G61" t="s">
        <v>52</v>
      </c>
      <c r="H61">
        <f t="shared" si="2"/>
        <v>0</v>
      </c>
    </row>
    <row r="62" spans="1:8" x14ac:dyDescent="0.5">
      <c r="A62" t="s">
        <v>46</v>
      </c>
      <c r="B62">
        <f t="shared" si="0"/>
        <v>0</v>
      </c>
      <c r="D62" t="s">
        <v>46</v>
      </c>
      <c r="E62">
        <f t="shared" si="1"/>
        <v>1</v>
      </c>
      <c r="G62" t="s">
        <v>55</v>
      </c>
      <c r="H62">
        <f t="shared" si="2"/>
        <v>0</v>
      </c>
    </row>
    <row r="63" spans="1:8" x14ac:dyDescent="0.5">
      <c r="A63" t="s">
        <v>59</v>
      </c>
      <c r="B63">
        <f t="shared" si="0"/>
        <v>0</v>
      </c>
      <c r="D63" t="s">
        <v>59</v>
      </c>
      <c r="E63">
        <f t="shared" si="1"/>
        <v>0</v>
      </c>
      <c r="G63" t="s">
        <v>53</v>
      </c>
      <c r="H63">
        <f t="shared" si="2"/>
        <v>0</v>
      </c>
    </row>
    <row r="64" spans="1:8" x14ac:dyDescent="0.5">
      <c r="A64" t="s">
        <v>38</v>
      </c>
      <c r="B64">
        <f t="shared" si="0"/>
        <v>238</v>
      </c>
      <c r="D64" t="s">
        <v>38</v>
      </c>
      <c r="E64">
        <f t="shared" si="1"/>
        <v>226</v>
      </c>
      <c r="G64" t="s">
        <v>51</v>
      </c>
      <c r="H64">
        <f t="shared" si="2"/>
        <v>0</v>
      </c>
    </row>
    <row r="65" spans="1:8" x14ac:dyDescent="0.5">
      <c r="A65" t="s">
        <v>39</v>
      </c>
      <c r="B65">
        <f t="shared" si="0"/>
        <v>494</v>
      </c>
      <c r="D65" t="s">
        <v>39</v>
      </c>
      <c r="E65">
        <f t="shared" si="1"/>
        <v>487</v>
      </c>
      <c r="G65" t="s">
        <v>54</v>
      </c>
      <c r="H65">
        <f t="shared" si="2"/>
        <v>0</v>
      </c>
    </row>
    <row r="66" spans="1:8" x14ac:dyDescent="0.5">
      <c r="A66" t="s">
        <v>60</v>
      </c>
      <c r="B66">
        <f t="shared" si="0"/>
        <v>0</v>
      </c>
      <c r="D66" t="s">
        <v>60</v>
      </c>
      <c r="E66">
        <f t="shared" si="1"/>
        <v>0</v>
      </c>
    </row>
    <row r="67" spans="1:8" x14ac:dyDescent="0.5">
      <c r="A67" t="s">
        <v>41</v>
      </c>
      <c r="B67">
        <f t="shared" si="0"/>
        <v>4</v>
      </c>
      <c r="D67" t="s">
        <v>41</v>
      </c>
      <c r="E67">
        <f t="shared" si="1"/>
        <v>6</v>
      </c>
    </row>
    <row r="68" spans="1:8" x14ac:dyDescent="0.5">
      <c r="A68" t="s">
        <v>35</v>
      </c>
      <c r="B68">
        <f t="shared" si="0"/>
        <v>280</v>
      </c>
      <c r="D68" t="s">
        <v>35</v>
      </c>
      <c r="E68">
        <f t="shared" si="1"/>
        <v>315</v>
      </c>
    </row>
    <row r="69" spans="1:8" x14ac:dyDescent="0.5">
      <c r="A69" t="s">
        <v>33</v>
      </c>
      <c r="B69">
        <f t="shared" si="0"/>
        <v>522</v>
      </c>
      <c r="D69" t="s">
        <v>33</v>
      </c>
      <c r="E69">
        <f t="shared" si="1"/>
        <v>516</v>
      </c>
    </row>
    <row r="70" spans="1:8" x14ac:dyDescent="0.5">
      <c r="A70" t="s">
        <v>61</v>
      </c>
      <c r="B70">
        <f t="shared" si="0"/>
        <v>0</v>
      </c>
      <c r="D70" t="s">
        <v>61</v>
      </c>
      <c r="E70">
        <f t="shared" si="1"/>
        <v>0</v>
      </c>
    </row>
    <row r="71" spans="1:8" x14ac:dyDescent="0.5">
      <c r="A71" t="s">
        <v>36</v>
      </c>
      <c r="B71">
        <f t="shared" si="0"/>
        <v>6</v>
      </c>
      <c r="D71" t="s">
        <v>36</v>
      </c>
      <c r="E71">
        <f t="shared" si="1"/>
        <v>5</v>
      </c>
    </row>
    <row r="72" spans="1:8" x14ac:dyDescent="0.5">
      <c r="A72" t="s">
        <v>34</v>
      </c>
      <c r="B72">
        <f t="shared" si="0"/>
        <v>164</v>
      </c>
      <c r="D72" t="s">
        <v>34</v>
      </c>
      <c r="E72">
        <f t="shared" si="1"/>
        <v>155</v>
      </c>
    </row>
    <row r="73" spans="1:8" x14ac:dyDescent="0.5">
      <c r="A73" t="s">
        <v>62</v>
      </c>
      <c r="B73">
        <f t="shared" si="0"/>
        <v>0</v>
      </c>
      <c r="D73" t="s">
        <v>62</v>
      </c>
      <c r="E73">
        <f t="shared" si="1"/>
        <v>0</v>
      </c>
    </row>
    <row r="74" spans="1:8" x14ac:dyDescent="0.5">
      <c r="A74" t="s">
        <v>37</v>
      </c>
      <c r="B74">
        <f t="shared" si="0"/>
        <v>4</v>
      </c>
      <c r="D74" t="s">
        <v>37</v>
      </c>
      <c r="E74">
        <f t="shared" si="1"/>
        <v>4</v>
      </c>
    </row>
    <row r="75" spans="1:8" x14ac:dyDescent="0.5">
      <c r="A75" t="s">
        <v>69</v>
      </c>
      <c r="B75">
        <f>SUM(B60:B74)</f>
        <v>1712</v>
      </c>
      <c r="D75" t="s">
        <v>69</v>
      </c>
      <c r="E75">
        <f>SUM(E60:E74)</f>
        <v>1715</v>
      </c>
      <c r="G75" t="s">
        <v>69</v>
      </c>
      <c r="H75">
        <f>SUM(H60:H74)</f>
        <v>0</v>
      </c>
    </row>
    <row r="77" spans="1:8" x14ac:dyDescent="0.35">
      <c r="A77" s="63" t="s">
        <v>99</v>
      </c>
      <c r="B77" s="63" t="s">
        <v>93</v>
      </c>
      <c r="C77" s="63"/>
      <c r="E77" s="63" t="s">
        <v>91</v>
      </c>
      <c r="F77" s="63"/>
      <c r="G77" t="s">
        <v>68</v>
      </c>
    </row>
    <row r="78" spans="1:8" x14ac:dyDescent="0.35">
      <c r="A78" s="63"/>
      <c r="B78" t="s">
        <v>29</v>
      </c>
      <c r="C78" t="s">
        <v>98</v>
      </c>
      <c r="E78" t="s">
        <v>29</v>
      </c>
      <c r="F78" t="s">
        <v>98</v>
      </c>
      <c r="G78" t="s">
        <v>28</v>
      </c>
      <c r="H78" t="s">
        <v>29</v>
      </c>
    </row>
    <row r="79" spans="1:8" x14ac:dyDescent="0.35">
      <c r="A79" t="s">
        <v>57</v>
      </c>
      <c r="B79">
        <f t="shared" ref="B79:B93" si="3">B41+B60</f>
        <v>0</v>
      </c>
      <c r="C79" s="1">
        <f>B79/B$94</f>
        <v>0</v>
      </c>
      <c r="D79" t="s">
        <v>57</v>
      </c>
      <c r="E79">
        <f t="shared" ref="E79:E93" si="4">E41+E60</f>
        <v>0</v>
      </c>
      <c r="F79" s="1">
        <f>E79/E$94</f>
        <v>0</v>
      </c>
      <c r="G79" t="s">
        <v>56</v>
      </c>
      <c r="H79">
        <f t="shared" ref="H79:H84" si="5">H41+H60</f>
        <v>0</v>
      </c>
    </row>
    <row r="80" spans="1:8" x14ac:dyDescent="0.35">
      <c r="A80" t="s">
        <v>58</v>
      </c>
      <c r="B80">
        <f t="shared" si="3"/>
        <v>0</v>
      </c>
      <c r="C80" s="1">
        <f t="shared" ref="C80:C94" si="6">B80/B$94</f>
        <v>0</v>
      </c>
      <c r="D80" t="s">
        <v>58</v>
      </c>
      <c r="E80">
        <f t="shared" si="4"/>
        <v>0</v>
      </c>
      <c r="F80" s="1">
        <f t="shared" ref="F80:F94" si="7">E80/E$94</f>
        <v>0</v>
      </c>
      <c r="G80" t="s">
        <v>52</v>
      </c>
      <c r="H80">
        <f t="shared" si="5"/>
        <v>0</v>
      </c>
    </row>
    <row r="81" spans="1:8" x14ac:dyDescent="0.35">
      <c r="A81" t="s">
        <v>46</v>
      </c>
      <c r="B81">
        <f t="shared" si="3"/>
        <v>0</v>
      </c>
      <c r="C81" s="1">
        <f t="shared" si="6"/>
        <v>0</v>
      </c>
      <c r="D81" t="s">
        <v>46</v>
      </c>
      <c r="E81">
        <f t="shared" si="4"/>
        <v>1</v>
      </c>
      <c r="F81" s="1">
        <f t="shared" si="7"/>
        <v>5.4914881933003845E-4</v>
      </c>
      <c r="G81" t="s">
        <v>55</v>
      </c>
      <c r="H81">
        <f t="shared" si="5"/>
        <v>0</v>
      </c>
    </row>
    <row r="82" spans="1:8" x14ac:dyDescent="0.35">
      <c r="A82" t="s">
        <v>59</v>
      </c>
      <c r="B82">
        <f t="shared" si="3"/>
        <v>0</v>
      </c>
      <c r="C82" s="1">
        <f t="shared" si="6"/>
        <v>0</v>
      </c>
      <c r="D82" t="s">
        <v>59</v>
      </c>
      <c r="E82">
        <f t="shared" si="4"/>
        <v>0</v>
      </c>
      <c r="F82" s="1">
        <f t="shared" si="7"/>
        <v>0</v>
      </c>
      <c r="G82" t="s">
        <v>53</v>
      </c>
      <c r="H82">
        <f t="shared" si="5"/>
        <v>0</v>
      </c>
    </row>
    <row r="83" spans="1:8" x14ac:dyDescent="0.35">
      <c r="A83" t="s">
        <v>38</v>
      </c>
      <c r="B83">
        <f t="shared" si="3"/>
        <v>250</v>
      </c>
      <c r="C83" s="1">
        <f t="shared" si="6"/>
        <v>0.13721185510428102</v>
      </c>
      <c r="D83" t="s">
        <v>38</v>
      </c>
      <c r="E83">
        <f t="shared" si="4"/>
        <v>240</v>
      </c>
      <c r="F83" s="1">
        <f t="shared" si="7"/>
        <v>0.13179571663920922</v>
      </c>
      <c r="G83" t="s">
        <v>51</v>
      </c>
      <c r="H83">
        <f t="shared" si="5"/>
        <v>0</v>
      </c>
    </row>
    <row r="84" spans="1:8" x14ac:dyDescent="0.35">
      <c r="A84" t="s">
        <v>39</v>
      </c>
      <c r="B84">
        <f t="shared" si="3"/>
        <v>516</v>
      </c>
      <c r="C84" s="1">
        <f t="shared" si="6"/>
        <v>0.28320526893523601</v>
      </c>
      <c r="D84" t="s">
        <v>39</v>
      </c>
      <c r="E84">
        <f t="shared" si="4"/>
        <v>511</v>
      </c>
      <c r="F84" s="1">
        <f t="shared" si="7"/>
        <v>0.28061504667764964</v>
      </c>
      <c r="G84" t="s">
        <v>54</v>
      </c>
      <c r="H84">
        <f t="shared" si="5"/>
        <v>0</v>
      </c>
    </row>
    <row r="85" spans="1:8" x14ac:dyDescent="0.35">
      <c r="A85" t="s">
        <v>60</v>
      </c>
      <c r="B85">
        <f t="shared" si="3"/>
        <v>0</v>
      </c>
      <c r="C85" s="1">
        <f t="shared" si="6"/>
        <v>0</v>
      </c>
      <c r="D85" t="s">
        <v>60</v>
      </c>
      <c r="E85">
        <f t="shared" si="4"/>
        <v>0</v>
      </c>
      <c r="F85" s="1">
        <f t="shared" si="7"/>
        <v>0</v>
      </c>
    </row>
    <row r="86" spans="1:8" x14ac:dyDescent="0.35">
      <c r="A86" t="s">
        <v>41</v>
      </c>
      <c r="B86">
        <f t="shared" si="3"/>
        <v>4</v>
      </c>
      <c r="C86" s="1">
        <f t="shared" si="6"/>
        <v>2.1953896816684962E-3</v>
      </c>
      <c r="D86" t="s">
        <v>41</v>
      </c>
      <c r="E86">
        <f t="shared" si="4"/>
        <v>6</v>
      </c>
      <c r="F86" s="1">
        <f t="shared" si="7"/>
        <v>3.2948929159802307E-3</v>
      </c>
    </row>
    <row r="87" spans="1:8" x14ac:dyDescent="0.35">
      <c r="A87" t="s">
        <v>35</v>
      </c>
      <c r="B87">
        <f t="shared" si="3"/>
        <v>299</v>
      </c>
      <c r="C87" s="1">
        <f t="shared" si="6"/>
        <v>0.16410537870472008</v>
      </c>
      <c r="D87" t="s">
        <v>35</v>
      </c>
      <c r="E87">
        <f t="shared" si="4"/>
        <v>338</v>
      </c>
      <c r="F87" s="1">
        <f t="shared" si="7"/>
        <v>0.18561230093355299</v>
      </c>
    </row>
    <row r="88" spans="1:8" x14ac:dyDescent="0.35">
      <c r="A88" t="s">
        <v>33</v>
      </c>
      <c r="B88">
        <f t="shared" si="3"/>
        <v>572</v>
      </c>
      <c r="C88" s="1">
        <f t="shared" si="6"/>
        <v>0.31394072447859495</v>
      </c>
      <c r="D88" t="s">
        <v>33</v>
      </c>
      <c r="E88">
        <f t="shared" si="4"/>
        <v>557</v>
      </c>
      <c r="F88" s="1">
        <f t="shared" si="7"/>
        <v>0.30587589236683144</v>
      </c>
    </row>
    <row r="89" spans="1:8" x14ac:dyDescent="0.35">
      <c r="A89" t="s">
        <v>61</v>
      </c>
      <c r="B89">
        <f t="shared" si="3"/>
        <v>0</v>
      </c>
      <c r="C89" s="1">
        <f t="shared" si="6"/>
        <v>0</v>
      </c>
      <c r="D89" t="s">
        <v>61</v>
      </c>
      <c r="E89">
        <f t="shared" si="4"/>
        <v>0</v>
      </c>
      <c r="F89" s="1">
        <f t="shared" si="7"/>
        <v>0</v>
      </c>
    </row>
    <row r="90" spans="1:8" x14ac:dyDescent="0.35">
      <c r="A90" t="s">
        <v>36</v>
      </c>
      <c r="B90">
        <f t="shared" si="3"/>
        <v>7</v>
      </c>
      <c r="C90" s="1">
        <f t="shared" si="6"/>
        <v>3.8419319429198683E-3</v>
      </c>
      <c r="D90" t="s">
        <v>36</v>
      </c>
      <c r="E90">
        <f t="shared" si="4"/>
        <v>5</v>
      </c>
      <c r="F90" s="1">
        <f t="shared" si="7"/>
        <v>2.7457440966501922E-3</v>
      </c>
    </row>
    <row r="91" spans="1:8" x14ac:dyDescent="0.35">
      <c r="A91" t="s">
        <v>34</v>
      </c>
      <c r="B91">
        <f t="shared" si="3"/>
        <v>170</v>
      </c>
      <c r="C91" s="1">
        <f t="shared" si="6"/>
        <v>9.3304061470911082E-2</v>
      </c>
      <c r="D91" t="s">
        <v>34</v>
      </c>
      <c r="E91">
        <f t="shared" si="4"/>
        <v>158</v>
      </c>
      <c r="F91" s="1">
        <f t="shared" si="7"/>
        <v>8.676551345414607E-2</v>
      </c>
    </row>
    <row r="92" spans="1:8" x14ac:dyDescent="0.35">
      <c r="A92" t="s">
        <v>62</v>
      </c>
      <c r="B92">
        <f t="shared" si="3"/>
        <v>0</v>
      </c>
      <c r="C92" s="1">
        <f t="shared" si="6"/>
        <v>0</v>
      </c>
      <c r="D92" t="s">
        <v>62</v>
      </c>
      <c r="E92">
        <f t="shared" si="4"/>
        <v>0</v>
      </c>
      <c r="F92" s="1">
        <f t="shared" si="7"/>
        <v>0</v>
      </c>
    </row>
    <row r="93" spans="1:8" x14ac:dyDescent="0.35">
      <c r="A93" t="s">
        <v>37</v>
      </c>
      <c r="B93">
        <f t="shared" si="3"/>
        <v>4</v>
      </c>
      <c r="C93" s="1">
        <f t="shared" si="6"/>
        <v>2.1953896816684962E-3</v>
      </c>
      <c r="D93" t="s">
        <v>37</v>
      </c>
      <c r="E93">
        <f t="shared" si="4"/>
        <v>5</v>
      </c>
      <c r="F93" s="1">
        <f t="shared" si="7"/>
        <v>2.7457440966501922E-3</v>
      </c>
    </row>
    <row r="94" spans="1:8" x14ac:dyDescent="0.35">
      <c r="A94" t="s">
        <v>69</v>
      </c>
      <c r="B94">
        <f>SUM(B79:B93)</f>
        <v>1822</v>
      </c>
      <c r="C94" s="1">
        <f t="shared" si="6"/>
        <v>1</v>
      </c>
      <c r="D94" t="s">
        <v>69</v>
      </c>
      <c r="E94">
        <f>SUM(E79:E93)</f>
        <v>1821</v>
      </c>
      <c r="F94" s="1">
        <f t="shared" si="7"/>
        <v>1</v>
      </c>
      <c r="G94" t="s">
        <v>69</v>
      </c>
      <c r="H94">
        <f>SUM(H79:H93)</f>
        <v>0</v>
      </c>
    </row>
  </sheetData>
  <mergeCells count="3">
    <mergeCell ref="A77:A78"/>
    <mergeCell ref="B77:C77"/>
    <mergeCell ref="E77:F7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31</vt:i4>
      </vt:variant>
    </vt:vector>
  </HeadingPairs>
  <TitlesOfParts>
    <vt:vector size="31" baseType="lpstr">
      <vt:lpstr>Raw Data</vt:lpstr>
      <vt:lpstr>Sample data</vt:lpstr>
      <vt:lpstr>Term Coverage</vt:lpstr>
      <vt:lpstr>Annotator - Term Coverage</vt:lpstr>
      <vt:lpstr>Term coverage Graph</vt:lpstr>
      <vt:lpstr>Coverage</vt:lpstr>
      <vt:lpstr>Annotator - Coverage</vt:lpstr>
      <vt:lpstr>Concept coverage Graph</vt:lpstr>
      <vt:lpstr>EN - By SemType</vt:lpstr>
      <vt:lpstr>EN1 - By SemType </vt:lpstr>
      <vt:lpstr>EN2 - By SemType</vt:lpstr>
      <vt:lpstr>SE - By SemType</vt:lpstr>
      <vt:lpstr>SE1 - By SemType</vt:lpstr>
      <vt:lpstr>SE2 - By SemType</vt:lpstr>
      <vt:lpstr>NL - By SemType</vt:lpstr>
      <vt:lpstr>NL1 - By SemType</vt:lpstr>
      <vt:lpstr>NL2 - By SemType</vt:lpstr>
      <vt:lpstr>FR - By SemType</vt:lpstr>
      <vt:lpstr>FR1 - By SemType</vt:lpstr>
      <vt:lpstr>FR2 - By SemType</vt:lpstr>
      <vt:lpstr>FR3 - By SemType</vt:lpstr>
      <vt:lpstr>DE - By SemType</vt:lpstr>
      <vt:lpstr>DE1 - By SemType</vt:lpstr>
      <vt:lpstr>DE2 - By SemType</vt:lpstr>
      <vt:lpstr>FI - By SemType</vt:lpstr>
      <vt:lpstr>FI1 - By SemType</vt:lpstr>
      <vt:lpstr>FI2 - By SemType</vt:lpstr>
      <vt:lpstr>Annotator-IAA</vt:lpstr>
      <vt:lpstr>Alpha IAA</vt:lpstr>
      <vt:lpstr>alpha-iaa NONE</vt:lpstr>
      <vt:lpstr>termSettings - by SemType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Miñarro Gimenez</dc:creator>
  <cp:lastModifiedBy>Jose Antonio Miñarro Gimenez</cp:lastModifiedBy>
  <dcterms:created xsi:type="dcterms:W3CDTF">2016-02-17T09:18:43Z</dcterms:created>
  <dcterms:modified xsi:type="dcterms:W3CDTF">2016-07-22T13:55:10Z</dcterms:modified>
</cp:coreProperties>
</file>