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1595" windowHeight="12450" activeTab="0"/>
  </bookViews>
  <sheets>
    <sheet name="Beispiel 1" sheetId="1" r:id="rId1"/>
    <sheet name="Stichtag" sheetId="2" r:id="rId2"/>
    <sheet name="Grafikbeispiel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HAASJ</author>
  </authors>
  <commentList>
    <comment ref="E11" authorId="0">
      <text>
        <r>
          <rPr>
            <b/>
            <sz val="8"/>
            <rFont val="Tahoma"/>
            <family val="0"/>
          </rPr>
          <t>HAASJ:</t>
        </r>
        <r>
          <rPr>
            <sz val="8"/>
            <rFont val="Tahoma"/>
            <family val="0"/>
          </rPr>
          <t xml:space="preserve">
Achtung: falsches Jahrhundert!!!</t>
        </r>
      </text>
    </comment>
  </commentList>
</comments>
</file>

<file path=xl/sharedStrings.xml><?xml version="1.0" encoding="utf-8"?>
<sst xmlns="http://schemas.openxmlformats.org/spreadsheetml/2006/main" count="72" uniqueCount="49">
  <si>
    <t>Familienname</t>
  </si>
  <si>
    <t>Vorname</t>
  </si>
  <si>
    <t>Geburtsdatum</t>
  </si>
  <si>
    <t>Gewicht [kg]</t>
  </si>
  <si>
    <t>Körpergröße [cm]</t>
  </si>
  <si>
    <t>LaufNr</t>
  </si>
  <si>
    <t>Schmidt</t>
  </si>
  <si>
    <t>Maie</t>
  </si>
  <si>
    <t>Müller</t>
  </si>
  <si>
    <t>Neubauer</t>
  </si>
  <si>
    <t>Geschlecht</t>
  </si>
  <si>
    <t>Anna</t>
  </si>
  <si>
    <t>Bernhard</t>
  </si>
  <si>
    <t>Gerhard</t>
  </si>
  <si>
    <t>Maria</t>
  </si>
  <si>
    <t>Berger</t>
  </si>
  <si>
    <t>w</t>
  </si>
  <si>
    <t>m</t>
  </si>
  <si>
    <t>Färber</t>
  </si>
  <si>
    <t>Hofer</t>
  </si>
  <si>
    <t>Unterholzer</t>
  </si>
  <si>
    <t>Egger</t>
  </si>
  <si>
    <t>Martin</t>
  </si>
  <si>
    <t>Erika</t>
  </si>
  <si>
    <t>Werner</t>
  </si>
  <si>
    <t>RR syst.</t>
  </si>
  <si>
    <t>RR diast.</t>
  </si>
  <si>
    <t>Alter</t>
  </si>
  <si>
    <t>BMI</t>
  </si>
  <si>
    <t>RR-Differenz</t>
  </si>
  <si>
    <t>Stichtag</t>
  </si>
  <si>
    <t>Schwarz</t>
  </si>
  <si>
    <t>Wolfgang</t>
  </si>
  <si>
    <t>Name</t>
  </si>
  <si>
    <t>BMI-Verteilung</t>
  </si>
  <si>
    <t>15-17</t>
  </si>
  <si>
    <t>17-19</t>
  </si>
  <si>
    <t>19-21</t>
  </si>
  <si>
    <t>21-23</t>
  </si>
  <si>
    <t>23-25</t>
  </si>
  <si>
    <t>25-27</t>
  </si>
  <si>
    <t>27-29</t>
  </si>
  <si>
    <t>29-31</t>
  </si>
  <si>
    <t>31-33</t>
  </si>
  <si>
    <t>33-35</t>
  </si>
  <si>
    <t>Anzahl</t>
  </si>
  <si>
    <t>Männer</t>
  </si>
  <si>
    <t>Frauen</t>
  </si>
  <si>
    <t>Ottilie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</si>
</sst>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C07]dddd\,\ dd\.\ mmmm\ yyyy"/>
    <numFmt numFmtId="173" formatCode="dd/mm/yy;@"/>
    <numFmt numFmtId="174" formatCode="dd/mm/yyyy;@"/>
    <numFmt numFmtId="175" formatCode="\ \ \ @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.5"/>
      <name val="Arial"/>
      <family val="0"/>
    </font>
    <font>
      <sz val="10.2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7"/>
          <c:w val="0.9075"/>
          <c:h val="0.8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'Beispiel 1'!$H$20</c:f>
              <c:strCache>
                <c:ptCount val="1"/>
                <c:pt idx="0">
                  <c:v>Männer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'Beispiel 1'!$G$20:$G$24</c:f>
              <c:numCache/>
            </c:numRef>
          </c:xVal>
          <c:yVal>
            <c:numRef>
              <c:f>'Beispiel 1'!$F$20:$F$24</c:f>
              <c:numCache/>
            </c:numRef>
          </c:yVal>
          <c:smooth val="0"/>
        </c:ser>
        <c:ser>
          <c:idx val="1"/>
          <c:order val="1"/>
          <c:tx>
            <c:strRef>
              <c:f>'Beispiel 1'!$H$25</c:f>
              <c:strCache>
                <c:ptCount val="1"/>
                <c:pt idx="0">
                  <c:v>Frauen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'Beispiel 1'!$G$25:$G$29</c:f>
              <c:numCache/>
            </c:numRef>
          </c:xVal>
          <c:yVal>
            <c:numRef>
              <c:f>'Beispiel 1'!$F$25:$F$29</c:f>
              <c:numCache/>
            </c:numRef>
          </c:yVal>
          <c:smooth val="0"/>
        </c:ser>
        <c:axId val="8087975"/>
        <c:axId val="5682912"/>
      </c:scatterChart>
      <c:val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Körpergröße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crossBetween val="midCat"/>
        <c:dispUnits/>
      </c:valAx>
      <c:valAx>
        <c:axId val="5682912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Gewicht [kg]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5"/>
          <c:y val="0.1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BMI-Verteilung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'Grafikbeispiel 2'!$B$1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'Grafikbeispiel 2'!$A$2:$A$11</c:f>
              <c:strCache/>
            </c:strRef>
          </c:cat>
          <c:val>
            <c:numRef>
              <c:f>'Grafikbeispiel 2'!$B$2:$B$11</c:f>
              <c:numCache/>
            </c:numRef>
          </c:val>
        </c:ser>
        <c:gapWidth val="0"/>
        <c:axId val="51146209"/>
        <c:axId val="57662698"/>
      </c:barChart>
      <c:cat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46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29</xdr:row>
      <xdr:rowOff>85725</xdr:rowOff>
    </xdr:from>
    <xdr:to>
      <xdr:col>9</xdr:col>
      <xdr:colOff>295275</xdr:colOff>
      <xdr:row>51</xdr:row>
      <xdr:rowOff>114300</xdr:rowOff>
    </xdr:to>
    <xdr:graphicFrame>
      <xdr:nvGraphicFramePr>
        <xdr:cNvPr id="1" name="Chart 3"/>
        <xdr:cNvGraphicFramePr/>
      </xdr:nvGraphicFramePr>
      <xdr:xfrm>
        <a:off x="2847975" y="4781550"/>
        <a:ext cx="45148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57150</xdr:rowOff>
    </xdr:from>
    <xdr:to>
      <xdr:col>5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76225" y="2000250"/>
        <a:ext cx="42100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29"/>
  <sheetViews>
    <sheetView tabSelected="1" workbookViewId="0" topLeftCell="A1">
      <selection activeCell="C8" sqref="C8"/>
    </sheetView>
  </sheetViews>
  <sheetFormatPr defaultColWidth="11.421875" defaultRowHeight="12.75"/>
  <cols>
    <col min="1" max="1" width="7.8515625" style="0" customWidth="1"/>
    <col min="2" max="2" width="12.57421875" style="0" bestFit="1" customWidth="1"/>
    <col min="4" max="4" width="11.28125" style="0" customWidth="1"/>
    <col min="5" max="5" width="14.00390625" style="4" bestFit="1" customWidth="1"/>
    <col min="6" max="6" width="12.7109375" style="0" bestFit="1" customWidth="1"/>
    <col min="7" max="7" width="17.28125" style="0" bestFit="1" customWidth="1"/>
    <col min="8" max="10" width="9.421875" style="0" customWidth="1"/>
    <col min="11" max="11" width="8.28125" style="0" customWidth="1"/>
    <col min="12" max="12" width="12.57421875" style="0" customWidth="1"/>
  </cols>
  <sheetData>
    <row r="1" spans="1:13" ht="12.75">
      <c r="A1" s="2" t="s">
        <v>5</v>
      </c>
      <c r="B1" s="2" t="s">
        <v>0</v>
      </c>
      <c r="C1" s="2" t="s">
        <v>1</v>
      </c>
      <c r="D1" s="2" t="s">
        <v>10</v>
      </c>
      <c r="E1" s="3" t="s">
        <v>2</v>
      </c>
      <c r="F1" s="2" t="s">
        <v>3</v>
      </c>
      <c r="G1" s="2" t="s">
        <v>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33</v>
      </c>
    </row>
    <row r="2" spans="1:13" ht="12.75">
      <c r="A2" s="2">
        <v>990001</v>
      </c>
      <c r="B2" s="2" t="s">
        <v>6</v>
      </c>
      <c r="C2" s="2" t="s">
        <v>11</v>
      </c>
      <c r="D2" s="2" t="s">
        <v>16</v>
      </c>
      <c r="E2" s="3">
        <v>27030</v>
      </c>
      <c r="F2" s="2">
        <v>55</v>
      </c>
      <c r="G2" s="2">
        <v>167</v>
      </c>
      <c r="H2" s="2">
        <v>135</v>
      </c>
      <c r="I2" s="2">
        <v>80</v>
      </c>
      <c r="J2" s="2">
        <f>(Stichtag!$A$2-E2)/365.25</f>
        <v>29.831622176591377</v>
      </c>
      <c r="K2" s="2">
        <f>F2/(G2/100)^2</f>
        <v>19.721036967980208</v>
      </c>
      <c r="L2" s="2">
        <f>H2-I2</f>
        <v>55</v>
      </c>
      <c r="M2" t="str">
        <f>B2&amp;" "&amp;C2</f>
        <v>Schmidt Anna</v>
      </c>
    </row>
    <row r="3" spans="1:13" ht="12.75">
      <c r="A3" s="2">
        <v>990002</v>
      </c>
      <c r="B3" s="2" t="s">
        <v>7</v>
      </c>
      <c r="C3" s="2" t="s">
        <v>12</v>
      </c>
      <c r="D3" s="2" t="s">
        <v>17</v>
      </c>
      <c r="E3" s="3">
        <v>30448</v>
      </c>
      <c r="F3" s="2">
        <v>78</v>
      </c>
      <c r="G3" s="2">
        <v>183</v>
      </c>
      <c r="H3" s="2">
        <v>145</v>
      </c>
      <c r="I3" s="2">
        <v>90</v>
      </c>
      <c r="J3" s="2">
        <f>(Stichtag!$A$2-E3)/365.25</f>
        <v>20.473648186173854</v>
      </c>
      <c r="K3" s="2">
        <f aca="true" t="shared" si="0" ref="K3:K11">F3/(G3/100)^2</f>
        <v>23.291229956104985</v>
      </c>
      <c r="L3" s="2">
        <f aca="true" t="shared" si="1" ref="L3:L11">H3-I3</f>
        <v>55</v>
      </c>
      <c r="M3" t="str">
        <f aca="true" t="shared" si="2" ref="M3:M11">B3&amp;" "&amp;C3</f>
        <v>Maie Bernhard</v>
      </c>
    </row>
    <row r="4" spans="1:13" ht="12.75">
      <c r="A4" s="2">
        <v>990003</v>
      </c>
      <c r="B4" s="2" t="s">
        <v>8</v>
      </c>
      <c r="C4" s="2" t="s">
        <v>13</v>
      </c>
      <c r="D4" s="2" t="s">
        <v>17</v>
      </c>
      <c r="E4" s="3">
        <v>24225</v>
      </c>
      <c r="F4" s="2">
        <v>85</v>
      </c>
      <c r="G4" s="2">
        <v>181</v>
      </c>
      <c r="H4" s="2">
        <v>145</v>
      </c>
      <c r="I4" s="2">
        <v>95</v>
      </c>
      <c r="J4" s="2">
        <f>(Stichtag!$A$2-E4)/365.25</f>
        <v>37.51129363449692</v>
      </c>
      <c r="K4" s="2">
        <f t="shared" si="0"/>
        <v>25.94548395958609</v>
      </c>
      <c r="L4" s="2">
        <f t="shared" si="1"/>
        <v>50</v>
      </c>
      <c r="M4" t="str">
        <f t="shared" si="2"/>
        <v>Müller Gerhard</v>
      </c>
    </row>
    <row r="5" spans="1:13" ht="12.75">
      <c r="A5" s="2">
        <v>990004</v>
      </c>
      <c r="B5" s="2" t="s">
        <v>9</v>
      </c>
      <c r="C5" s="2" t="s">
        <v>14</v>
      </c>
      <c r="D5" s="2" t="s">
        <v>16</v>
      </c>
      <c r="E5" s="3">
        <v>26503</v>
      </c>
      <c r="F5" s="2">
        <v>51</v>
      </c>
      <c r="G5" s="2">
        <v>158</v>
      </c>
      <c r="H5" s="2">
        <v>150</v>
      </c>
      <c r="I5" s="2">
        <v>70</v>
      </c>
      <c r="J5" s="2">
        <f>(Stichtag!$A$2-E5)/365.25</f>
        <v>31.274469541409992</v>
      </c>
      <c r="K5" s="2">
        <f t="shared" si="0"/>
        <v>20.429418362441915</v>
      </c>
      <c r="L5" s="2">
        <f t="shared" si="1"/>
        <v>80</v>
      </c>
      <c r="M5" t="str">
        <f t="shared" si="2"/>
        <v>Neubauer Maria</v>
      </c>
    </row>
    <row r="6" spans="1:13" ht="12.75">
      <c r="A6" s="2">
        <v>990005</v>
      </c>
      <c r="B6" s="2" t="s">
        <v>15</v>
      </c>
      <c r="C6" s="2" t="s">
        <v>24</v>
      </c>
      <c r="D6" s="2" t="s">
        <v>17</v>
      </c>
      <c r="E6" s="3">
        <v>27062</v>
      </c>
      <c r="F6" s="2">
        <v>90</v>
      </c>
      <c r="G6" s="2">
        <v>185</v>
      </c>
      <c r="H6" s="2">
        <v>110</v>
      </c>
      <c r="I6" s="2">
        <v>65</v>
      </c>
      <c r="J6" s="2">
        <f>(Stichtag!$A$2-E6)/365.25</f>
        <v>29.744010951403148</v>
      </c>
      <c r="K6" s="2">
        <f t="shared" si="0"/>
        <v>26.296566837107374</v>
      </c>
      <c r="L6" s="2">
        <f t="shared" si="1"/>
        <v>45</v>
      </c>
      <c r="M6" t="str">
        <f t="shared" si="2"/>
        <v>Berger Werner</v>
      </c>
    </row>
    <row r="7" spans="1:13" ht="12.75">
      <c r="A7" s="2">
        <v>990006</v>
      </c>
      <c r="B7" s="2" t="s">
        <v>18</v>
      </c>
      <c r="C7" s="5" t="s">
        <v>48</v>
      </c>
      <c r="D7" s="2" t="s">
        <v>16</v>
      </c>
      <c r="E7" s="3">
        <v>25180</v>
      </c>
      <c r="F7" s="2">
        <v>72</v>
      </c>
      <c r="G7" s="2">
        <v>180</v>
      </c>
      <c r="H7" s="2">
        <v>146</v>
      </c>
      <c r="I7" s="2">
        <v>88</v>
      </c>
      <c r="J7" s="2">
        <f>(Stichtag!$A$2-E7)/365.25</f>
        <v>34.89664613278576</v>
      </c>
      <c r="K7" s="2">
        <f t="shared" si="0"/>
        <v>22.22222222222222</v>
      </c>
      <c r="L7" s="2">
        <f t="shared" si="1"/>
        <v>58</v>
      </c>
      <c r="M7" t="str">
        <f t="shared" si="2"/>
        <v>Färber Ottilie</v>
      </c>
    </row>
    <row r="8" spans="1:13" ht="12.75">
      <c r="A8" s="2">
        <v>990007</v>
      </c>
      <c r="B8" s="2" t="s">
        <v>19</v>
      </c>
      <c r="C8" s="2" t="s">
        <v>23</v>
      </c>
      <c r="D8" s="2" t="s">
        <v>16</v>
      </c>
      <c r="E8" s="3">
        <v>24642</v>
      </c>
      <c r="F8" s="2">
        <v>54</v>
      </c>
      <c r="G8" s="2">
        <v>174</v>
      </c>
      <c r="H8" s="2">
        <v>140</v>
      </c>
      <c r="I8" s="2">
        <v>90</v>
      </c>
      <c r="J8" s="2">
        <f>(Stichtag!$A$2-E8)/365.25</f>
        <v>36.369609856262834</v>
      </c>
      <c r="K8" s="2">
        <f t="shared" si="0"/>
        <v>17.8359096313912</v>
      </c>
      <c r="L8" s="2">
        <f t="shared" si="1"/>
        <v>50</v>
      </c>
      <c r="M8" t="str">
        <f t="shared" si="2"/>
        <v>Hofer Erika</v>
      </c>
    </row>
    <row r="9" spans="1:13" ht="12.75">
      <c r="A9" s="2">
        <v>990008</v>
      </c>
      <c r="B9" s="2" t="s">
        <v>20</v>
      </c>
      <c r="C9" s="2" t="s">
        <v>14</v>
      </c>
      <c r="D9" s="2" t="s">
        <v>16</v>
      </c>
      <c r="E9" s="3">
        <v>30846</v>
      </c>
      <c r="F9" s="2">
        <v>59</v>
      </c>
      <c r="G9" s="2">
        <v>165</v>
      </c>
      <c r="H9" s="2">
        <v>140</v>
      </c>
      <c r="I9" s="2">
        <v>80</v>
      </c>
      <c r="J9" s="2">
        <f>(Stichtag!$A$2-E9)/365.25</f>
        <v>19.38398357289528</v>
      </c>
      <c r="K9" s="2">
        <f t="shared" si="0"/>
        <v>21.6712580348944</v>
      </c>
      <c r="L9" s="2">
        <f t="shared" si="1"/>
        <v>60</v>
      </c>
      <c r="M9" t="str">
        <f t="shared" si="2"/>
        <v>Unterholzer Maria</v>
      </c>
    </row>
    <row r="10" spans="1:13" ht="12.75">
      <c r="A10" s="2">
        <v>990009</v>
      </c>
      <c r="B10" s="2" t="s">
        <v>21</v>
      </c>
      <c r="C10" s="2" t="s">
        <v>22</v>
      </c>
      <c r="D10" s="2" t="s">
        <v>17</v>
      </c>
      <c r="E10" s="3">
        <v>22767</v>
      </c>
      <c r="F10" s="2">
        <v>102</v>
      </c>
      <c r="G10" s="2">
        <v>181</v>
      </c>
      <c r="H10" s="2">
        <v>135</v>
      </c>
      <c r="I10" s="2">
        <v>85</v>
      </c>
      <c r="J10" s="2">
        <f>(Stichtag!$A$2-E10)/365.25</f>
        <v>41.503080082135526</v>
      </c>
      <c r="K10" s="2">
        <f t="shared" si="0"/>
        <v>31.13458075150331</v>
      </c>
      <c r="L10" s="2">
        <f t="shared" si="1"/>
        <v>50</v>
      </c>
      <c r="M10" t="str">
        <f t="shared" si="2"/>
        <v>Egger Martin</v>
      </c>
    </row>
    <row r="11" spans="1:13" ht="12.75">
      <c r="A11" s="2">
        <v>990010</v>
      </c>
      <c r="B11" s="2" t="s">
        <v>31</v>
      </c>
      <c r="C11" s="2" t="s">
        <v>32</v>
      </c>
      <c r="D11" s="2" t="s">
        <v>17</v>
      </c>
      <c r="E11" s="3">
        <v>45353</v>
      </c>
      <c r="F11" s="2">
        <v>78</v>
      </c>
      <c r="G11" s="2">
        <v>174</v>
      </c>
      <c r="H11" s="2">
        <v>140</v>
      </c>
      <c r="I11" s="2">
        <v>95</v>
      </c>
      <c r="J11" s="2">
        <f>(Stichtag!$A$2-E11)/365.25</f>
        <v>-20.334017796030118</v>
      </c>
      <c r="K11" s="2">
        <f t="shared" si="0"/>
        <v>25.762980578676178</v>
      </c>
      <c r="L11" s="2">
        <f t="shared" si="1"/>
        <v>45</v>
      </c>
      <c r="M11" t="str">
        <f t="shared" si="2"/>
        <v>Schwarz Wolfgang</v>
      </c>
    </row>
    <row r="12" spans="1:12" ht="12.75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</row>
    <row r="13" ht="12.75"/>
    <row r="14" ht="12.75"/>
    <row r="19" spans="4:7" ht="12.75">
      <c r="D19" s="2" t="s">
        <v>10</v>
      </c>
      <c r="E19" s="3" t="s">
        <v>2</v>
      </c>
      <c r="F19" s="5" t="s">
        <v>3</v>
      </c>
      <c r="G19" s="5" t="s">
        <v>4</v>
      </c>
    </row>
    <row r="20" spans="4:8" ht="12.75">
      <c r="D20" s="2" t="s">
        <v>17</v>
      </c>
      <c r="E20" s="3">
        <v>30448</v>
      </c>
      <c r="F20" s="2">
        <v>78</v>
      </c>
      <c r="G20" s="2">
        <v>183</v>
      </c>
      <c r="H20" t="s">
        <v>46</v>
      </c>
    </row>
    <row r="21" spans="4:7" ht="12.75">
      <c r="D21" s="2" t="s">
        <v>17</v>
      </c>
      <c r="E21" s="3">
        <v>24225</v>
      </c>
      <c r="F21" s="2">
        <v>85</v>
      </c>
      <c r="G21" s="2">
        <v>181</v>
      </c>
    </row>
    <row r="22" spans="4:7" ht="12.75">
      <c r="D22" s="2" t="s">
        <v>17</v>
      </c>
      <c r="E22" s="3">
        <v>27062</v>
      </c>
      <c r="F22" s="2">
        <v>90</v>
      </c>
      <c r="G22" s="2">
        <v>185</v>
      </c>
    </row>
    <row r="23" spans="4:7" ht="12.75">
      <c r="D23" s="2" t="s">
        <v>17</v>
      </c>
      <c r="E23" s="3">
        <v>22767</v>
      </c>
      <c r="F23" s="2">
        <v>102</v>
      </c>
      <c r="G23" s="2">
        <v>181</v>
      </c>
    </row>
    <row r="24" spans="4:7" ht="12.75">
      <c r="D24" s="2" t="s">
        <v>17</v>
      </c>
      <c r="E24" s="3">
        <v>8828</v>
      </c>
      <c r="F24" s="2">
        <v>78</v>
      </c>
      <c r="G24" s="2">
        <v>174</v>
      </c>
    </row>
    <row r="25" spans="4:8" ht="12.75">
      <c r="D25" s="2" t="s">
        <v>16</v>
      </c>
      <c r="E25" s="3">
        <v>27030</v>
      </c>
      <c r="F25" s="2">
        <v>55</v>
      </c>
      <c r="G25" s="2">
        <v>167</v>
      </c>
      <c r="H25" t="s">
        <v>47</v>
      </c>
    </row>
    <row r="26" spans="4:7" ht="12.75">
      <c r="D26" s="2" t="s">
        <v>16</v>
      </c>
      <c r="E26" s="3">
        <v>26503</v>
      </c>
      <c r="F26" s="2">
        <v>51</v>
      </c>
      <c r="G26" s="2">
        <v>158</v>
      </c>
    </row>
    <row r="27" spans="4:7" ht="12.75">
      <c r="D27" s="2" t="s">
        <v>16</v>
      </c>
      <c r="E27" s="3">
        <v>25180</v>
      </c>
      <c r="F27" s="2">
        <v>72</v>
      </c>
      <c r="G27" s="2">
        <v>180</v>
      </c>
    </row>
    <row r="28" spans="4:7" ht="12.75">
      <c r="D28" s="2" t="s">
        <v>16</v>
      </c>
      <c r="E28" s="3">
        <v>24642</v>
      </c>
      <c r="F28" s="2">
        <v>54</v>
      </c>
      <c r="G28" s="2">
        <v>174</v>
      </c>
    </row>
    <row r="29" spans="4:7" ht="12.75">
      <c r="D29" s="2" t="s">
        <v>16</v>
      </c>
      <c r="E29" s="3">
        <v>30846</v>
      </c>
      <c r="F29" s="2">
        <v>59</v>
      </c>
      <c r="G29" s="2">
        <v>165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2"/>
  <sheetViews>
    <sheetView workbookViewId="0" topLeftCell="A1">
      <selection activeCell="C33" sqref="C33"/>
    </sheetView>
  </sheetViews>
  <sheetFormatPr defaultColWidth="11.421875" defaultRowHeight="12.75"/>
  <sheetData>
    <row r="1" ht="12.75">
      <c r="A1" t="s">
        <v>30</v>
      </c>
    </row>
    <row r="2" ht="12.75">
      <c r="A2" s="1">
        <v>37926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11"/>
  <sheetViews>
    <sheetView workbookViewId="0" topLeftCell="A1">
      <selection activeCell="H27" sqref="H27"/>
    </sheetView>
  </sheetViews>
  <sheetFormatPr defaultColWidth="11.421875" defaultRowHeight="12.75"/>
  <sheetData>
    <row r="1" spans="1:2" ht="12.75">
      <c r="A1" t="s">
        <v>34</v>
      </c>
      <c r="B1" t="s">
        <v>45</v>
      </c>
    </row>
    <row r="2" spans="1:2" ht="12.75">
      <c r="A2" t="s">
        <v>35</v>
      </c>
      <c r="B2">
        <v>7</v>
      </c>
    </row>
    <row r="3" spans="1:2" ht="12.75">
      <c r="A3" t="s">
        <v>36</v>
      </c>
      <c r="B3">
        <v>12</v>
      </c>
    </row>
    <row r="4" spans="1:2" ht="12.75">
      <c r="A4" t="s">
        <v>37</v>
      </c>
      <c r="B4">
        <v>17</v>
      </c>
    </row>
    <row r="5" spans="1:2" ht="12.75">
      <c r="A5" t="s">
        <v>38</v>
      </c>
      <c r="B5">
        <v>35</v>
      </c>
    </row>
    <row r="6" spans="1:2" ht="12.75">
      <c r="A6" t="s">
        <v>39</v>
      </c>
      <c r="B6">
        <v>44</v>
      </c>
    </row>
    <row r="7" spans="1:2" ht="12.75">
      <c r="A7" t="s">
        <v>40</v>
      </c>
      <c r="B7">
        <v>28</v>
      </c>
    </row>
    <row r="8" spans="1:2" ht="12.75">
      <c r="A8" t="s">
        <v>41</v>
      </c>
      <c r="B8">
        <v>13</v>
      </c>
    </row>
    <row r="9" spans="1:2" ht="12.75">
      <c r="A9" t="s">
        <v>42</v>
      </c>
      <c r="B9">
        <v>21</v>
      </c>
    </row>
    <row r="10" spans="1:2" ht="12.75">
      <c r="A10" t="s">
        <v>43</v>
      </c>
      <c r="B10">
        <v>12</v>
      </c>
    </row>
    <row r="11" spans="1:2" ht="12.75">
      <c r="A11" t="s">
        <v>44</v>
      </c>
      <c r="B11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LKH Univ. Klinikum 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HAASJ</dc:creator>
  <cp:keywords/>
  <dc:description/>
  <cp:lastModifiedBy>Gerold Schwantzer</cp:lastModifiedBy>
  <dcterms:created xsi:type="dcterms:W3CDTF">2003-11-03T08:56:05Z</dcterms:created>
  <dcterms:modified xsi:type="dcterms:W3CDTF">2008-11-13T13:39:35Z</dcterms:modified>
  <cp:category/>
  <cp:version/>
  <cp:contentType/>
  <cp:contentStatus/>
</cp:coreProperties>
</file>